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firstSheet="1" activeTab="1"/>
  </bookViews>
  <sheets>
    <sheet name="Hoja1" sheetId="1" state="hidden" r:id="rId1"/>
    <sheet name="Contenido" sheetId="2" r:id="rId2"/>
    <sheet name="Indicadores generales" sheetId="3" r:id="rId3"/>
    <sheet name="Indicadores tipo empresa" sheetId="4" r:id="rId4"/>
    <sheet name="Indicadores por rama actividad" sheetId="5" r:id="rId5"/>
    <sheet name="Inversión en Prot. Amb." sheetId="6" r:id="rId6"/>
    <sheet name="Gasto Corriente en Prot. Amb." sheetId="7" r:id="rId7"/>
  </sheets>
  <definedNames/>
  <calcPr fullCalcOnLoad="1"/>
</workbook>
</file>

<file path=xl/sharedStrings.xml><?xml version="1.0" encoding="utf-8"?>
<sst xmlns="http://schemas.openxmlformats.org/spreadsheetml/2006/main" count="722" uniqueCount="192">
  <si>
    <t>Porcentaje</t>
  </si>
  <si>
    <t>Si</t>
  </si>
  <si>
    <t>No</t>
  </si>
  <si>
    <t>Total</t>
  </si>
  <si>
    <t>INDICADORES GENERALES</t>
  </si>
  <si>
    <t>Absolutos</t>
  </si>
  <si>
    <t>Nacional</t>
  </si>
  <si>
    <t>Media</t>
  </si>
  <si>
    <t>Consumo Kw/h, ultima planilla de luz pagada</t>
  </si>
  <si>
    <t>Consumo m3, ultima planilla de agua pagada</t>
  </si>
  <si>
    <t>Consumo servicio básicos</t>
  </si>
  <si>
    <t>Consumo de servicios básicos</t>
  </si>
  <si>
    <t>Tiene gasto o inversión ambiental</t>
  </si>
  <si>
    <t>Estudio de Impacto Ambiental Aprobado</t>
  </si>
  <si>
    <t>Licencia Ambiental</t>
  </si>
  <si>
    <t>Certificación ISO</t>
  </si>
  <si>
    <r>
      <t>Fuente: I</t>
    </r>
    <r>
      <rPr>
        <sz val="12"/>
        <color indexed="8"/>
        <rFont val="Calibri"/>
        <family val="2"/>
      </rPr>
      <t>NEC  -  Encuesta del Gasto e Inversión Privada en Protección Ambiental (2010)</t>
    </r>
  </si>
  <si>
    <t>Personal ocupado en el establecimiento y remunerado por la empresa</t>
  </si>
  <si>
    <t xml:space="preserve">Personal ocupado en el establecimiento en actividades de protección ambiental </t>
  </si>
  <si>
    <t>Número de personal remunerado</t>
  </si>
  <si>
    <t>Número de personal no calificado</t>
  </si>
  <si>
    <t>Número de personas remuneradas por terceros</t>
  </si>
  <si>
    <t xml:space="preserve">Ingreso relacionados con la protección ambiental </t>
  </si>
  <si>
    <t>Máximo</t>
  </si>
  <si>
    <t>Suma</t>
  </si>
  <si>
    <t>La inversión corresponde a inversión ambiental</t>
  </si>
  <si>
    <t>INDICADORES POR TIPO DE EMPRESA</t>
  </si>
  <si>
    <t>Número de establecimientos</t>
  </si>
  <si>
    <t>Pequeña empresa</t>
  </si>
  <si>
    <t>Mediana empresa</t>
  </si>
  <si>
    <t>Grande empresa</t>
  </si>
  <si>
    <t>Consumo servicios básicos</t>
  </si>
  <si>
    <t>Consumo kw/  última planilla de luz pagada</t>
  </si>
  <si>
    <t>Consumo m3/  última planilla de agua pagada</t>
  </si>
  <si>
    <t xml:space="preserve">Gasto o inversión Ambiental </t>
  </si>
  <si>
    <t>Personal ocupado en el establecimiento en actividades  de protección ambiental</t>
  </si>
  <si>
    <t>INDICADORES POR RAMA DE ACTIVIDAD</t>
  </si>
  <si>
    <t>Minería</t>
  </si>
  <si>
    <t>Comercio</t>
  </si>
  <si>
    <t>Servicios en general</t>
  </si>
  <si>
    <t>Hotel</t>
  </si>
  <si>
    <t>Manufactura</t>
  </si>
  <si>
    <t>Restaurantes</t>
  </si>
  <si>
    <t>Gasto o Inversión Ambiental</t>
  </si>
  <si>
    <t xml:space="preserve">Serv. En General </t>
  </si>
  <si>
    <t xml:space="preserve">Tiene gasto o inversión ambiental </t>
  </si>
  <si>
    <t>Serv. En General</t>
  </si>
  <si>
    <t>Número de personal remunerado por la empresa</t>
  </si>
  <si>
    <t xml:space="preserve">Hotel </t>
  </si>
  <si>
    <t>Serv. En general</t>
  </si>
  <si>
    <t xml:space="preserve"> Tiene Licencia Ambiental</t>
  </si>
  <si>
    <t xml:space="preserve"> Tiene Estudio de Impacto Ambiental Aprobado</t>
  </si>
  <si>
    <t>Tiene Certificación ISO</t>
  </si>
  <si>
    <t>Mínimo</t>
  </si>
  <si>
    <t>Porcentajes</t>
  </si>
  <si>
    <t>SI</t>
  </si>
  <si>
    <t>NO</t>
  </si>
  <si>
    <t>Nacionales</t>
  </si>
  <si>
    <t>Número de personal calificado</t>
  </si>
  <si>
    <t>Número de personal  no calificado</t>
  </si>
  <si>
    <t>Gasto total</t>
  </si>
  <si>
    <t>Inversión corresponde a inversión ambiental</t>
  </si>
  <si>
    <t>Estudio de impacto ambiental aprobado, licencia ambiental. Certificación ISO</t>
  </si>
  <si>
    <t>Estudio de impacto ambiental aprobado</t>
  </si>
  <si>
    <t>Licencia ambiental</t>
  </si>
  <si>
    <t>Subvenciones y ayudas a la inversión recibidas para estas actividades procedentes de:</t>
  </si>
  <si>
    <t>Gobierno Central</t>
  </si>
  <si>
    <t>Gobiernos locales</t>
  </si>
  <si>
    <t>Otros (especificar)</t>
  </si>
  <si>
    <t>Ventas de servicios de protección ambiental (capacitación; asesoramiento legal)</t>
  </si>
  <si>
    <t>Ventas de subproductos o residuos (Residuos combustibles, productos reciclables)</t>
  </si>
  <si>
    <t>Tipo de Gasto</t>
  </si>
  <si>
    <t xml:space="preserve">Recolección y tratamiento de residuos </t>
  </si>
  <si>
    <t xml:space="preserve">Limpieza y mantenimiento de alcantarillas </t>
  </si>
  <si>
    <t>Análisis y tratamiento de aguas residuales</t>
  </si>
  <si>
    <t xml:space="preserve">Medición y tratamiento de la contaminación atmosférica  </t>
  </si>
  <si>
    <t xml:space="preserve">Medición del ruidos  </t>
  </si>
  <si>
    <t xml:space="preserve">Descontaminación de suelos  </t>
  </si>
  <si>
    <t xml:space="preserve">Asesoramiento ambiental técnico y/o jurídico  </t>
  </si>
  <si>
    <t xml:space="preserve">Certificaciones ambientales y licencias  </t>
  </si>
  <si>
    <t xml:space="preserve">Estudios de impacto ambiental  </t>
  </si>
  <si>
    <t xml:space="preserve">Otros (Especificar):  </t>
  </si>
  <si>
    <t xml:space="preserve">Consumo de energía (Combustible, energía eléctrica, etc.)  </t>
  </si>
  <si>
    <t xml:space="preserve">Consumo de insumos y/o suministros (Reactivos para el tratamiento o análisis de emisiones atmosféricas)  </t>
  </si>
  <si>
    <t>Reparación y mantenimiento de equipos (Cambio de filtros, reparación de bombas o equipos de depuración de aguas residual</t>
  </si>
  <si>
    <t xml:space="preserve">Consumo de insumos y/o suministros (Reactivos para el tratamiento o análisis de aguas residuales)  </t>
  </si>
  <si>
    <t xml:space="preserve">Reparación y mantenimiento de equipos (Equipos utilizados en recolección, tratamiento y disposición final de residuos y </t>
  </si>
  <si>
    <t xml:space="preserve">Consumo de insumos y/o suministros (Insumos o suministros utilizados en la recolección, tratamiento y disposición final </t>
  </si>
  <si>
    <t xml:space="preserve">Reparación y mantenimiento de equipos  </t>
  </si>
  <si>
    <t xml:space="preserve">Consumo de insumos y/o suministros  </t>
  </si>
  <si>
    <t xml:space="preserve">Gastos de personal ocupado en actividades de protección ambiental (Remuneración Total / Anual)  </t>
  </si>
  <si>
    <t xml:space="preserve">Gastos en actividades de Investigación y Desarrollo (I+D) relacionadas con el medio ambiente  </t>
  </si>
  <si>
    <t>Costos extras por la utilización de productos limpios (Detergentes sin fosfatos, combustibles con bajo contenido en azuf</t>
  </si>
  <si>
    <t xml:space="preserve">Gastos en productos que protegen el medio ambiente  </t>
  </si>
  <si>
    <t xml:space="preserve">Pagos por sistemas de gestión: (especificar):  </t>
  </si>
  <si>
    <t xml:space="preserve">Gastos relacionados a la recolección de residuos y desechos  </t>
  </si>
  <si>
    <t xml:space="preserve">Gastos relacionados al alcantarillado y tratamiento de aguas residuales  </t>
  </si>
  <si>
    <t xml:space="preserve">Gastos relacionados a multas y sanciones  </t>
  </si>
  <si>
    <t xml:space="preserve">Formación y capacitación ambiental  </t>
  </si>
  <si>
    <t>Otros gastos corrientes (no se deben incluir seguros de responsabilidad medioambiental ni compras de derechos de emisión</t>
  </si>
  <si>
    <t>Valor Independiente</t>
  </si>
  <si>
    <t>Tipo de Inversión</t>
  </si>
  <si>
    <t>Inversión detallada</t>
  </si>
  <si>
    <t>Prevención de la contaminación atmosférica por modificación de procesos</t>
  </si>
  <si>
    <t>Medición, control, análisis, etc.</t>
  </si>
  <si>
    <t>Otras actividades</t>
  </si>
  <si>
    <t>Prevención de la contaminación por modificación de procesos</t>
  </si>
  <si>
    <t>Redes de saneamiento</t>
  </si>
  <si>
    <t>Tratamiento de agua residual</t>
  </si>
  <si>
    <t xml:space="preserve"> Tratamiento de agua de refrigeración</t>
  </si>
  <si>
    <t>Medición, control, análisis</t>
  </si>
  <si>
    <t>Prevención de la producción de residuos por modificación de proceso</t>
  </si>
  <si>
    <t>Recogida y Transporte</t>
  </si>
  <si>
    <t>Tratamiento y eliminación de residuos peligrosos</t>
  </si>
  <si>
    <t>Tratamiento y eliminación de residuos no peligrosos</t>
  </si>
  <si>
    <t>Prevención de la infiltración de contaminantes</t>
  </si>
  <si>
    <t>Limpieza de suelos y masas de agua</t>
  </si>
  <si>
    <t>Protección de suelos contra la erosión y otros tipos de degradación física</t>
  </si>
  <si>
    <t>Prevención de la salinización del suelo y su descontaminación</t>
  </si>
  <si>
    <t>Medición, control y análisis</t>
  </si>
  <si>
    <t>Modificaciones preventivas en origen</t>
  </si>
  <si>
    <t>Construcción de dispositivos antirruido y antivibraciones</t>
  </si>
  <si>
    <t>Protección de la biodiversidad y los paisajes (SUMA 33+34+35+36)</t>
  </si>
  <si>
    <t>Protección y recuperación de las especies y el hábitat</t>
  </si>
  <si>
    <t>Protección de paisajes naturales y seminaturales</t>
  </si>
  <si>
    <t>Protección del aire y del clima</t>
  </si>
  <si>
    <t>.</t>
  </si>
  <si>
    <t>Protección del agua</t>
  </si>
  <si>
    <t>Residuos</t>
  </si>
  <si>
    <t>Protección de los suelos y las aguas subterráneas</t>
  </si>
  <si>
    <t>Protección del ruido y las vibraciones</t>
  </si>
  <si>
    <t>Protección de las especies y el hábitat</t>
  </si>
  <si>
    <t>Otras actividades de investigación vinculadas al medio ambiente</t>
  </si>
  <si>
    <t>Administración y gestión del medio ambiente</t>
  </si>
  <si>
    <t>Educación, Formación e información</t>
  </si>
  <si>
    <t>Actividades que generen gastos no desglosables</t>
  </si>
  <si>
    <t>Tipo de empresa</t>
  </si>
  <si>
    <t>Estudio de Impacto Ambiental Aprobado. Licencia ambiental y certificación ISO</t>
  </si>
  <si>
    <t>Entidad que otorgo la licencia ambiental</t>
  </si>
  <si>
    <t xml:space="preserve">Gobierno seccional </t>
  </si>
  <si>
    <t xml:space="preserve">Absoluto </t>
  </si>
  <si>
    <t>Personal empleado en protección ambiental</t>
  </si>
  <si>
    <t xml:space="preserve">Nacional </t>
  </si>
  <si>
    <t>Inversión Total</t>
  </si>
  <si>
    <t xml:space="preserve">Gasto Total </t>
  </si>
  <si>
    <t xml:space="preserve">Inversión en protección ambiental </t>
  </si>
  <si>
    <t>Ministerio del Ambiente</t>
  </si>
  <si>
    <t>Tipo de Empresa</t>
  </si>
  <si>
    <t xml:space="preserve">Consumo </t>
  </si>
  <si>
    <t>Total(consumo promedio)</t>
  </si>
  <si>
    <t>Rama de actividad</t>
  </si>
  <si>
    <t>Tratamiento de los gases de escape y el aire de ventilación</t>
  </si>
  <si>
    <t xml:space="preserve">Rama de actividad </t>
  </si>
  <si>
    <t>Gasto Total</t>
  </si>
  <si>
    <t>Valor del Gasto Corriente</t>
  </si>
  <si>
    <t>Estudio de Impacto ambiental aprobado,  licencia ambiental , certificación ISO</t>
  </si>
  <si>
    <t xml:space="preserve">Gastos en compra de equipos de protección personal para actividades de protección ambiental  </t>
  </si>
  <si>
    <t>Número Establecimientos</t>
  </si>
  <si>
    <t>Entidad que otorgó licencia ambiental</t>
  </si>
  <si>
    <t xml:space="preserve">CONTENIDO </t>
  </si>
  <si>
    <t>Generales</t>
  </si>
  <si>
    <t>Rama de Actividad</t>
  </si>
  <si>
    <t>x</t>
  </si>
  <si>
    <t>Ingreso Total en Protección Ambiental</t>
  </si>
  <si>
    <t xml:space="preserve">Inversión Total </t>
  </si>
  <si>
    <t>Gasto Corriente en Protección Ambiental</t>
  </si>
  <si>
    <t>Inversión Detallada en Protección Ambiental</t>
  </si>
  <si>
    <t>Valor</t>
  </si>
  <si>
    <t xml:space="preserve">PAGOS POR SERVICIOS DE PROTECCIÓN AMBIENTAL </t>
  </si>
  <si>
    <t xml:space="preserve">GASTOS ASOCIADOS A EQUIPOS DE PROTECCIÓN AMBIENTAL </t>
  </si>
  <si>
    <t xml:space="preserve">PROTECCIÓN DEL AIRE Y DEL CLIMA </t>
  </si>
  <si>
    <t xml:space="preserve">GESTIÓN AGUA RESIDUAL </t>
  </si>
  <si>
    <t>GESTIÓN DE RESIDUOS</t>
  </si>
  <si>
    <t xml:space="preserve">REDUCCIÓN DEL RUIDO Y VIBRACIONES  </t>
  </si>
  <si>
    <t xml:space="preserve">PROTECCIÓN Y DESCONTAMINACIÓN DE SUELOS, AGUAS SUBTERRÁNEAS Y SUPERFICIALES </t>
  </si>
  <si>
    <t>PROTECCIÓN DE LA BIODIVERSIDAD Y LOS PAISAJES</t>
  </si>
  <si>
    <t>INVESTIGACIÓN Y DESARROLLO</t>
  </si>
  <si>
    <t>TOTAL</t>
  </si>
  <si>
    <t>Otras actividades de protección del medio ambiente</t>
  </si>
  <si>
    <t xml:space="preserve"> Investigación y desarrollo </t>
  </si>
  <si>
    <t xml:space="preserve">Reducción del ruido y las vibraciones </t>
  </si>
  <si>
    <t>Protección y descontaminación de suelos, aguas subterráneas y superficiales</t>
  </si>
  <si>
    <t xml:space="preserve">Gestión de Residuos </t>
  </si>
  <si>
    <t xml:space="preserve">Gestión de Agua Residual </t>
  </si>
  <si>
    <t xml:space="preserve"> Protección del aire y del clima </t>
  </si>
  <si>
    <t>Equipos integrados</t>
  </si>
  <si>
    <t>Equipos independientes</t>
  </si>
  <si>
    <t xml:space="preserve">INVERSIÓN EN PROTECCIÓN AMBIENTAL </t>
  </si>
  <si>
    <t xml:space="preserve">GASTO CORRIENTE EN PROTECCIÓN AMBIENTAL </t>
  </si>
  <si>
    <t xml:space="preserve">Reparación y mantenimiento de equipos (Cambio de filtros, chimeneas, etc., para reducir emisiones atmosféricas)  </t>
  </si>
  <si>
    <t xml:space="preserve">TOTAL  </t>
  </si>
  <si>
    <t>Estudio de Impacto Ambiental Aprobado. Licencia Ambiental y Certificación ISO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</si>
</sst>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  <numFmt numFmtId="176" formatCode="0.0"/>
    <numFmt numFmtId="177" formatCode="#,##0.0"/>
    <numFmt numFmtId="178" formatCode="#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###.0%"/>
    <numFmt numFmtId="184" formatCode="0.00000"/>
    <numFmt numFmtId="185" formatCode="0.0000"/>
    <numFmt numFmtId="186" formatCode="0.000"/>
    <numFmt numFmtId="187" formatCode="0.00000000"/>
    <numFmt numFmtId="188" formatCode="0.0000000"/>
    <numFmt numFmtId="189" formatCode="0.000000"/>
    <numFmt numFmtId="190" formatCode="###0.0"/>
    <numFmt numFmtId="191" formatCode="###0.00"/>
    <numFmt numFmtId="192" formatCode="[$-300A]dddd\,\ dd&quot; de &quot;mmmm&quot; de &quot;yyyy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###.0000"/>
    <numFmt numFmtId="196" formatCode="####.0"/>
    <numFmt numFmtId="197" formatCode="####"/>
    <numFmt numFmtId="198" formatCode="####.00"/>
    <numFmt numFmtId="199" formatCode="_(* #,##0.000_);_(* \(#,##0.0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 Bold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7"/>
      <color indexed="18"/>
      <name val="Calibri"/>
      <family val="2"/>
    </font>
    <font>
      <b/>
      <i/>
      <sz val="11"/>
      <color indexed="18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Calibri"/>
      <family val="2"/>
    </font>
    <font>
      <b/>
      <i/>
      <sz val="12"/>
      <color indexed="56"/>
      <name val="Calibri"/>
      <family val="2"/>
    </font>
    <font>
      <b/>
      <i/>
      <sz val="11"/>
      <color indexed="56"/>
      <name val="Arial"/>
      <family val="2"/>
    </font>
    <font>
      <b/>
      <i/>
      <sz val="11"/>
      <color indexed="56"/>
      <name val="Calibri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7"/>
      <color theme="3" tint="-0.24997000396251678"/>
      <name val="Calibri"/>
      <family val="2"/>
    </font>
    <font>
      <b/>
      <i/>
      <sz val="11"/>
      <color theme="3" tint="-0.24997000396251678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3"/>
      <name val="Calibri"/>
      <family val="2"/>
    </font>
    <font>
      <b/>
      <i/>
      <sz val="12"/>
      <color theme="3"/>
      <name val="Calibri"/>
      <family val="2"/>
    </font>
    <font>
      <b/>
      <i/>
      <sz val="11"/>
      <color theme="3"/>
      <name val="Arial"/>
      <family val="2"/>
    </font>
    <font>
      <b/>
      <i/>
      <sz val="11"/>
      <color theme="3"/>
      <name val="Calibri"/>
      <family val="2"/>
    </font>
    <font>
      <b/>
      <i/>
      <sz val="11"/>
      <color rgb="FFFFFFFF"/>
      <name val="Arial"/>
      <family val="2"/>
    </font>
    <font>
      <b/>
      <i/>
      <sz val="10"/>
      <color theme="0"/>
      <name val="Arial"/>
      <family val="2"/>
    </font>
    <font>
      <b/>
      <sz val="11"/>
      <color rgb="FFFFFFFF"/>
      <name val="Arial"/>
      <family val="2"/>
    </font>
    <font>
      <sz val="11"/>
      <color theme="3" tint="0.3999499976634979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F253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3" tint="0.5999600291252136"/>
      </right>
      <top>
        <color indexed="63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>
        <color indexed="63"/>
      </top>
      <bottom style="thin">
        <color theme="3" tint="0.5999600291252136"/>
      </bottom>
    </border>
    <border>
      <left style="thin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45" applyFill="1" applyAlignment="1" applyProtection="1">
      <alignment/>
      <protection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9" fontId="3" fillId="33" borderId="10" xfId="61" applyNumberFormat="1" applyFont="1" applyFill="1" applyBorder="1" applyAlignment="1">
      <alignment horizontal="right" vertical="top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left" readingOrder="1"/>
    </xf>
    <xf numFmtId="0" fontId="61" fillId="34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9" fontId="3" fillId="33" borderId="0" xfId="61" applyFont="1" applyFill="1" applyBorder="1" applyAlignment="1">
      <alignment horizontal="right" vertical="top"/>
    </xf>
    <xf numFmtId="0" fontId="61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4" borderId="10" xfId="55" applyFont="1" applyFill="1" applyBorder="1" applyAlignment="1">
      <alignment horizontal="center" vertical="center" wrapText="1"/>
      <protection/>
    </xf>
    <xf numFmtId="0" fontId="61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1" fillId="34" borderId="12" xfId="0" applyFont="1" applyFill="1" applyBorder="1" applyAlignment="1">
      <alignment horizontal="left" vertical="center" wrapText="1"/>
    </xf>
    <xf numFmtId="1" fontId="63" fillId="33" borderId="0" xfId="0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178" fontId="5" fillId="33" borderId="0" xfId="55" applyNumberFormat="1" applyFont="1" applyFill="1" applyBorder="1" applyAlignment="1">
      <alignment horizontal="center" vertical="top"/>
      <protection/>
    </xf>
    <xf numFmtId="10" fontId="5" fillId="33" borderId="0" xfId="61" applyNumberFormat="1" applyFont="1" applyFill="1" applyBorder="1" applyAlignment="1">
      <alignment horizontal="center" vertical="top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174" fontId="3" fillId="33" borderId="0" xfId="48" applyNumberFormat="1" applyFont="1" applyFill="1" applyBorder="1" applyAlignment="1">
      <alignment horizontal="right" vertical="top"/>
    </xf>
    <xf numFmtId="9" fontId="3" fillId="33" borderId="0" xfId="61" applyNumberFormat="1" applyFont="1" applyFill="1" applyBorder="1" applyAlignment="1">
      <alignment horizontal="right" vertical="top"/>
    </xf>
    <xf numFmtId="174" fontId="3" fillId="33" borderId="10" xfId="48" applyNumberFormat="1" applyFont="1" applyFill="1" applyBorder="1" applyAlignment="1">
      <alignment vertical="top"/>
    </xf>
    <xf numFmtId="1" fontId="3" fillId="33" borderId="10" xfId="48" applyNumberFormat="1" applyFont="1" applyFill="1" applyBorder="1" applyAlignment="1">
      <alignment horizontal="right" vertical="top"/>
    </xf>
    <xf numFmtId="178" fontId="5" fillId="33" borderId="0" xfId="57" applyNumberFormat="1" applyFont="1" applyFill="1" applyBorder="1" applyAlignment="1">
      <alignment horizontal="center" vertical="top"/>
      <protection/>
    </xf>
    <xf numFmtId="9" fontId="3" fillId="33" borderId="10" xfId="61" applyNumberFormat="1" applyFont="1" applyFill="1" applyBorder="1" applyAlignment="1">
      <alignment vertical="top"/>
    </xf>
    <xf numFmtId="10" fontId="7" fillId="33" borderId="10" xfId="61" applyNumberFormat="1" applyFont="1" applyFill="1" applyBorder="1" applyAlignment="1">
      <alignment horizontal="right" vertical="top"/>
    </xf>
    <xf numFmtId="0" fontId="40" fillId="33" borderId="0" xfId="0" applyFont="1" applyFill="1" applyBorder="1" applyAlignment="1">
      <alignment/>
    </xf>
    <xf numFmtId="178" fontId="60" fillId="33" borderId="0" xfId="57" applyNumberFormat="1" applyFont="1" applyFill="1" applyBorder="1" applyAlignment="1">
      <alignment horizontal="center" vertical="top"/>
      <protection/>
    </xf>
    <xf numFmtId="9" fontId="0" fillId="33" borderId="0" xfId="61" applyFont="1" applyFill="1" applyBorder="1" applyAlignment="1">
      <alignment/>
    </xf>
    <xf numFmtId="178" fontId="7" fillId="33" borderId="14" xfId="55" applyNumberFormat="1" applyFont="1" applyFill="1" applyBorder="1" applyAlignment="1">
      <alignment vertical="top"/>
      <protection/>
    </xf>
    <xf numFmtId="172" fontId="3" fillId="33" borderId="10" xfId="61" applyNumberFormat="1" applyFont="1" applyFill="1" applyBorder="1" applyAlignment="1">
      <alignment vertical="top"/>
    </xf>
    <xf numFmtId="1" fontId="7" fillId="33" borderId="10" xfId="55" applyNumberFormat="1" applyFont="1" applyFill="1" applyBorder="1" applyAlignment="1">
      <alignment horizontal="right" vertical="top"/>
      <protection/>
    </xf>
    <xf numFmtId="10" fontId="7" fillId="33" borderId="15" xfId="61" applyNumberFormat="1" applyFont="1" applyFill="1" applyBorder="1" applyAlignment="1">
      <alignment horizontal="right" vertical="top"/>
    </xf>
    <xf numFmtId="174" fontId="7" fillId="33" borderId="10" xfId="48" applyNumberFormat="1" applyFont="1" applyFill="1" applyBorder="1" applyAlignment="1">
      <alignment horizontal="right" vertical="top"/>
    </xf>
    <xf numFmtId="174" fontId="7" fillId="0" borderId="16" xfId="48" applyNumberFormat="1" applyFont="1" applyBorder="1" applyAlignment="1">
      <alignment horizontal="right" vertical="top"/>
    </xf>
    <xf numFmtId="174" fontId="7" fillId="0" borderId="17" xfId="48" applyNumberFormat="1" applyFont="1" applyBorder="1" applyAlignment="1">
      <alignment horizontal="right" vertical="top"/>
    </xf>
    <xf numFmtId="174" fontId="7" fillId="0" borderId="18" xfId="48" applyNumberFormat="1" applyFont="1" applyBorder="1" applyAlignment="1">
      <alignment horizontal="right" vertical="top"/>
    </xf>
    <xf numFmtId="0" fontId="2" fillId="0" borderId="0" xfId="56">
      <alignment/>
      <protection/>
    </xf>
    <xf numFmtId="172" fontId="7" fillId="33" borderId="10" xfId="61" applyNumberFormat="1" applyFont="1" applyFill="1" applyBorder="1" applyAlignment="1">
      <alignment horizontal="right" vertical="top"/>
    </xf>
    <xf numFmtId="9" fontId="7" fillId="33" borderId="10" xfId="61" applyNumberFormat="1" applyFont="1" applyFill="1" applyBorder="1" applyAlignment="1">
      <alignment horizontal="right" vertical="top"/>
    </xf>
    <xf numFmtId="174" fontId="7" fillId="35" borderId="10" xfId="48" applyNumberFormat="1" applyFont="1" applyFill="1" applyBorder="1" applyAlignment="1">
      <alignment horizontal="left" vertical="top" wrapText="1"/>
    </xf>
    <xf numFmtId="174" fontId="7" fillId="35" borderId="10" xfId="48" applyNumberFormat="1" applyFont="1" applyFill="1" applyBorder="1" applyAlignment="1">
      <alignment horizontal="right" vertical="top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172" fontId="3" fillId="33" borderId="10" xfId="61" applyNumberFormat="1" applyFont="1" applyFill="1" applyBorder="1" applyAlignment="1">
      <alignment horizontal="right" vertical="top"/>
    </xf>
    <xf numFmtId="1" fontId="7" fillId="33" borderId="19" xfId="55" applyNumberFormat="1" applyFont="1" applyFill="1" applyBorder="1" applyAlignment="1">
      <alignment horizontal="right" vertical="top"/>
      <protection/>
    </xf>
    <xf numFmtId="0" fontId="61" fillId="34" borderId="15" xfId="0" applyFont="1" applyFill="1" applyBorder="1" applyAlignment="1">
      <alignment vertical="center" wrapText="1"/>
    </xf>
    <xf numFmtId="0" fontId="61" fillId="34" borderId="11" xfId="55" applyFont="1" applyFill="1" applyBorder="1" applyAlignment="1">
      <alignment horizontal="center" vertical="center" wrapText="1"/>
      <protection/>
    </xf>
    <xf numFmtId="0" fontId="61" fillId="34" borderId="13" xfId="0" applyFont="1" applyFill="1" applyBorder="1" applyAlignment="1">
      <alignment vertical="center" wrapText="1"/>
    </xf>
    <xf numFmtId="0" fontId="61" fillId="34" borderId="20" xfId="0" applyFont="1" applyFill="1" applyBorder="1" applyAlignment="1">
      <alignment horizontal="center" vertical="center" wrapText="1"/>
    </xf>
    <xf numFmtId="174" fontId="63" fillId="33" borderId="10" xfId="48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173" fontId="63" fillId="33" borderId="10" xfId="48" applyNumberFormat="1" applyFont="1" applyFill="1" applyBorder="1" applyAlignment="1">
      <alignment vertical="center" wrapText="1"/>
    </xf>
    <xf numFmtId="1" fontId="7" fillId="33" borderId="10" xfId="59" applyNumberFormat="1" applyFont="1" applyFill="1" applyBorder="1" applyAlignment="1">
      <alignment horizontal="right" vertical="top"/>
      <protection/>
    </xf>
    <xf numFmtId="1" fontId="0" fillId="33" borderId="0" xfId="0" applyNumberFormat="1" applyFill="1" applyAlignment="1">
      <alignment/>
    </xf>
    <xf numFmtId="0" fontId="61" fillId="34" borderId="0" xfId="0" applyFont="1" applyFill="1" applyBorder="1" applyAlignment="1">
      <alignment horizontal="left" vertical="center" wrapText="1"/>
    </xf>
    <xf numFmtId="176" fontId="7" fillId="33" borderId="0" xfId="55" applyNumberFormat="1" applyFont="1" applyFill="1" applyBorder="1" applyAlignment="1">
      <alignment horizontal="right" vertical="top"/>
      <protection/>
    </xf>
    <xf numFmtId="176" fontId="7" fillId="33" borderId="0" xfId="59" applyNumberFormat="1" applyFont="1" applyFill="1" applyBorder="1" applyAlignment="1">
      <alignment horizontal="right" vertical="top"/>
      <protection/>
    </xf>
    <xf numFmtId="174" fontId="3" fillId="33" borderId="10" xfId="48" applyNumberFormat="1" applyFont="1" applyFill="1" applyBorder="1" applyAlignment="1">
      <alignment horizontal="right" vertical="top"/>
    </xf>
    <xf numFmtId="9" fontId="3" fillId="33" borderId="10" xfId="48" applyNumberFormat="1" applyFont="1" applyFill="1" applyBorder="1" applyAlignment="1">
      <alignment horizontal="right" vertical="top"/>
    </xf>
    <xf numFmtId="0" fontId="61" fillId="34" borderId="10" xfId="0" applyFont="1" applyFill="1" applyBorder="1" applyAlignment="1">
      <alignment horizontal="left" vertical="center" wrapText="1"/>
    </xf>
    <xf numFmtId="172" fontId="7" fillId="33" borderId="10" xfId="61" applyNumberFormat="1" applyFont="1" applyFill="1" applyBorder="1" applyAlignment="1">
      <alignment vertical="top"/>
    </xf>
    <xf numFmtId="9" fontId="7" fillId="33" borderId="10" xfId="61" applyNumberFormat="1" applyFont="1" applyFill="1" applyBorder="1" applyAlignment="1">
      <alignment vertical="top"/>
    </xf>
    <xf numFmtId="0" fontId="61" fillId="34" borderId="15" xfId="0" applyFont="1" applyFill="1" applyBorder="1" applyAlignment="1">
      <alignment horizontal="left" vertical="center" wrapText="1"/>
    </xf>
    <xf numFmtId="172" fontId="47" fillId="33" borderId="0" xfId="61" applyNumberFormat="1" applyFont="1" applyFill="1" applyAlignment="1" applyProtection="1">
      <alignment/>
      <protection/>
    </xf>
    <xf numFmtId="9" fontId="63" fillId="33" borderId="10" xfId="0" applyNumberFormat="1" applyFont="1" applyFill="1" applyBorder="1" applyAlignment="1">
      <alignment horizontal="right"/>
    </xf>
    <xf numFmtId="0" fontId="64" fillId="33" borderId="0" xfId="56" applyFont="1" applyFill="1">
      <alignment/>
      <protection/>
    </xf>
    <xf numFmtId="0" fontId="2" fillId="33" borderId="0" xfId="56" applyFill="1">
      <alignment/>
      <protection/>
    </xf>
    <xf numFmtId="172" fontId="2" fillId="33" borderId="0" xfId="61" applyNumberFormat="1" applyFont="1" applyFill="1" applyAlignment="1">
      <alignment/>
    </xf>
    <xf numFmtId="174" fontId="7" fillId="35" borderId="22" xfId="48" applyNumberFormat="1" applyFont="1" applyFill="1" applyBorder="1" applyAlignment="1">
      <alignment horizontal="left" vertical="top" wrapText="1"/>
    </xf>
    <xf numFmtId="174" fontId="7" fillId="35" borderId="23" xfId="48" applyNumberFormat="1" applyFont="1" applyFill="1" applyBorder="1" applyAlignment="1">
      <alignment horizontal="right" vertical="top"/>
    </xf>
    <xf numFmtId="174" fontId="61" fillId="34" borderId="10" xfId="48" applyNumberFormat="1" applyFont="1" applyFill="1" applyBorder="1" applyAlignment="1">
      <alignment horizontal="center" vertical="center" wrapText="1"/>
    </xf>
    <xf numFmtId="174" fontId="7" fillId="33" borderId="10" xfId="48" applyNumberFormat="1" applyFont="1" applyFill="1" applyBorder="1" applyAlignment="1">
      <alignment horizontal="right" vertical="top" wrapText="1"/>
    </xf>
    <xf numFmtId="174" fontId="0" fillId="33" borderId="0" xfId="48" applyNumberFormat="1" applyFont="1" applyFill="1" applyAlignment="1">
      <alignment/>
    </xf>
    <xf numFmtId="174" fontId="7" fillId="33" borderId="10" xfId="48" applyNumberFormat="1" applyFont="1" applyFill="1" applyBorder="1" applyAlignment="1">
      <alignment horizontal="left" vertical="top" wrapText="1" indent="3"/>
    </xf>
    <xf numFmtId="0" fontId="65" fillId="34" borderId="0" xfId="0" applyFont="1" applyFill="1" applyBorder="1" applyAlignment="1">
      <alignment horizontal="left" vertical="center" wrapText="1"/>
    </xf>
    <xf numFmtId="43" fontId="7" fillId="33" borderId="10" xfId="48" applyFont="1" applyFill="1" applyBorder="1" applyAlignment="1">
      <alignment horizontal="left" vertical="top" wrapText="1" indent="3"/>
    </xf>
    <xf numFmtId="0" fontId="61" fillId="34" borderId="24" xfId="0" applyFont="1" applyFill="1" applyBorder="1" applyAlignment="1">
      <alignment horizontal="left" vertical="center" wrapText="1"/>
    </xf>
    <xf numFmtId="0" fontId="61" fillId="34" borderId="10" xfId="57" applyFont="1" applyFill="1" applyBorder="1" applyAlignment="1">
      <alignment horizontal="left" vertical="top" wrapText="1"/>
      <protection/>
    </xf>
    <xf numFmtId="174" fontId="7" fillId="33" borderId="21" xfId="48" applyNumberFormat="1" applyFont="1" applyFill="1" applyBorder="1" applyAlignment="1">
      <alignment horizontal="right" vertical="top"/>
    </xf>
    <xf numFmtId="0" fontId="61" fillId="34" borderId="10" xfId="58" applyFont="1" applyFill="1" applyBorder="1" applyAlignment="1">
      <alignment horizontal="left" vertical="top" wrapText="1"/>
      <protection/>
    </xf>
    <xf numFmtId="172" fontId="0" fillId="33" borderId="0" xfId="61" applyNumberFormat="1" applyFont="1" applyFill="1" applyAlignment="1">
      <alignment/>
    </xf>
    <xf numFmtId="0" fontId="61" fillId="34" borderId="10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9" fontId="7" fillId="33" borderId="10" xfId="61" applyFont="1" applyFill="1" applyBorder="1" applyAlignment="1">
      <alignment horizontal="right" vertical="top"/>
    </xf>
    <xf numFmtId="0" fontId="61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 vertical="center" wrapText="1"/>
    </xf>
    <xf numFmtId="174" fontId="65" fillId="34" borderId="10" xfId="48" applyNumberFormat="1" applyFont="1" applyFill="1" applyBorder="1" applyAlignment="1">
      <alignment horizontal="center" vertical="center" wrapText="1"/>
    </xf>
    <xf numFmtId="174" fontId="7" fillId="36" borderId="10" xfId="48" applyNumberFormat="1" applyFont="1" applyFill="1" applyBorder="1" applyAlignment="1">
      <alignment horizontal="left" vertical="top" wrapText="1"/>
    </xf>
    <xf numFmtId="174" fontId="7" fillId="36" borderId="10" xfId="48" applyNumberFormat="1" applyFont="1" applyFill="1" applyBorder="1" applyAlignment="1">
      <alignment horizontal="right" vertical="top"/>
    </xf>
    <xf numFmtId="0" fontId="60" fillId="34" borderId="0" xfId="0" applyFont="1" applyFill="1" applyAlignment="1">
      <alignment horizontal="center"/>
    </xf>
    <xf numFmtId="0" fontId="61" fillId="34" borderId="25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3" fontId="9" fillId="33" borderId="10" xfId="48" applyFont="1" applyFill="1" applyBorder="1" applyAlignment="1">
      <alignment horizontal="left" vertical="top" wrapText="1" indent="12"/>
    </xf>
    <xf numFmtId="0" fontId="61" fillId="34" borderId="12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/>
    </xf>
    <xf numFmtId="0" fontId="61" fillId="34" borderId="29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43" fontId="7" fillId="33" borderId="10" xfId="48" applyFont="1" applyFill="1" applyBorder="1" applyAlignment="1">
      <alignment horizontal="right" vertical="top"/>
    </xf>
    <xf numFmtId="0" fontId="70" fillId="37" borderId="28" xfId="0" applyFont="1" applyFill="1" applyBorder="1" applyAlignment="1">
      <alignment horizontal="center" vertical="center" wrapText="1"/>
    </xf>
    <xf numFmtId="0" fontId="70" fillId="37" borderId="26" xfId="0" applyFont="1" applyFill="1" applyBorder="1" applyAlignment="1">
      <alignment horizontal="center" vertical="center" wrapText="1"/>
    </xf>
    <xf numFmtId="0" fontId="70" fillId="37" borderId="30" xfId="0" applyFont="1" applyFill="1" applyBorder="1" applyAlignment="1">
      <alignment horizontal="center" vertical="center" wrapText="1"/>
    </xf>
    <xf numFmtId="0" fontId="70" fillId="37" borderId="15" xfId="0" applyFont="1" applyFill="1" applyBorder="1" applyAlignment="1">
      <alignment horizontal="center" vertical="center" wrapText="1"/>
    </xf>
    <xf numFmtId="0" fontId="70" fillId="37" borderId="31" xfId="0" applyFont="1" applyFill="1" applyBorder="1" applyAlignment="1">
      <alignment horizontal="center" vertical="center" wrapText="1"/>
    </xf>
    <xf numFmtId="0" fontId="70" fillId="37" borderId="21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43" fontId="61" fillId="34" borderId="15" xfId="48" applyFont="1" applyFill="1" applyBorder="1" applyAlignment="1">
      <alignment horizontal="left" vertical="top" wrapText="1"/>
    </xf>
    <xf numFmtId="43" fontId="61" fillId="34" borderId="31" xfId="48" applyFont="1" applyFill="1" applyBorder="1" applyAlignment="1">
      <alignment horizontal="left" vertical="top" wrapText="1"/>
    </xf>
    <xf numFmtId="43" fontId="61" fillId="34" borderId="21" xfId="48" applyFont="1" applyFill="1" applyBorder="1" applyAlignment="1">
      <alignment horizontal="left" vertical="top" wrapText="1"/>
    </xf>
    <xf numFmtId="43" fontId="61" fillId="34" borderId="24" xfId="48" applyFont="1" applyFill="1" applyBorder="1" applyAlignment="1">
      <alignment horizontal="right" vertical="top" wrapText="1"/>
    </xf>
    <xf numFmtId="43" fontId="61" fillId="34" borderId="0" xfId="48" applyFont="1" applyFill="1" applyBorder="1" applyAlignment="1">
      <alignment horizontal="right" vertical="top" wrapText="1"/>
    </xf>
    <xf numFmtId="0" fontId="61" fillId="34" borderId="33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/>
    </xf>
    <xf numFmtId="0" fontId="61" fillId="34" borderId="0" xfId="0" applyFont="1" applyFill="1" applyAlignment="1">
      <alignment horizontal="center"/>
    </xf>
    <xf numFmtId="0" fontId="61" fillId="34" borderId="33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/>
    </xf>
    <xf numFmtId="0" fontId="61" fillId="34" borderId="3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8" fillId="0" borderId="0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60" fillId="34" borderId="0" xfId="0" applyFont="1" applyFill="1" applyAlignment="1">
      <alignment horizontal="center"/>
    </xf>
    <xf numFmtId="0" fontId="61" fillId="34" borderId="29" xfId="0" applyFont="1" applyFill="1" applyBorder="1" applyAlignment="1">
      <alignment horizontal="center" vertical="center" wrapText="1" readingOrder="1"/>
    </xf>
    <xf numFmtId="0" fontId="61" fillId="34" borderId="0" xfId="0" applyFont="1" applyFill="1" applyBorder="1" applyAlignment="1">
      <alignment horizontal="center" vertical="center" wrapText="1" readingOrder="1"/>
    </xf>
    <xf numFmtId="0" fontId="72" fillId="37" borderId="0" xfId="0" applyFont="1" applyFill="1" applyAlignment="1">
      <alignment horizontal="center"/>
    </xf>
    <xf numFmtId="174" fontId="61" fillId="34" borderId="29" xfId="48" applyNumberFormat="1" applyFont="1" applyFill="1" applyBorder="1" applyAlignment="1">
      <alignment horizontal="center" vertical="center" wrapText="1"/>
    </xf>
    <xf numFmtId="174" fontId="61" fillId="34" borderId="26" xfId="48" applyNumberFormat="1" applyFont="1" applyFill="1" applyBorder="1" applyAlignment="1">
      <alignment horizontal="center" vertical="center" wrapText="1"/>
    </xf>
    <xf numFmtId="174" fontId="61" fillId="34" borderId="10" xfId="48" applyNumberFormat="1" applyFont="1" applyFill="1" applyBorder="1" applyAlignment="1">
      <alignment horizontal="center" vertical="center" wrapText="1"/>
    </xf>
    <xf numFmtId="173" fontId="7" fillId="0" borderId="10" xfId="48" applyNumberFormat="1" applyFont="1" applyBorder="1" applyAlignment="1">
      <alignment horizontal="center" vertical="center"/>
    </xf>
    <xf numFmtId="0" fontId="61" fillId="34" borderId="11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 vertical="center"/>
    </xf>
    <xf numFmtId="43" fontId="61" fillId="34" borderId="15" xfId="48" applyFont="1" applyFill="1" applyBorder="1" applyAlignment="1">
      <alignment horizontal="center" vertical="center" wrapText="1"/>
    </xf>
    <xf numFmtId="43" fontId="61" fillId="34" borderId="31" xfId="48" applyFont="1" applyFill="1" applyBorder="1" applyAlignment="1">
      <alignment horizontal="center" vertical="center" wrapText="1"/>
    </xf>
    <xf numFmtId="43" fontId="61" fillId="34" borderId="21" xfId="48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73" fillId="0" borderId="35" xfId="0" applyFont="1" applyBorder="1" applyAlignment="1">
      <alignment vertical="center"/>
    </xf>
    <xf numFmtId="0" fontId="73" fillId="0" borderId="36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38" xfId="0" applyFont="1" applyBorder="1" applyAlignment="1">
      <alignment vertical="center"/>
    </xf>
    <xf numFmtId="0" fontId="73" fillId="0" borderId="39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73" fillId="0" borderId="41" xfId="0" applyFont="1" applyBorder="1" applyAlignment="1">
      <alignment vertical="center"/>
    </xf>
    <xf numFmtId="0" fontId="73" fillId="0" borderId="42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Hoja1" xfId="55"/>
    <cellStyle name="Normal_Indicadores por rama actividad" xfId="56"/>
    <cellStyle name="Normal_rama de actividad " xfId="57"/>
    <cellStyle name="Normal_rama de actividad _1" xfId="58"/>
    <cellStyle name="Normal_TIPO DE EMPRESA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B2:E14" totalsRowShown="0">
  <tableColumns count="4">
    <tableColumn id="1" name="CONTENIDO "/>
    <tableColumn id="2" name="Generales"/>
    <tableColumn id="3" name="Tipo de Empresa"/>
    <tableColumn id="4" name="Rama de Actividad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3.8515625" style="1" customWidth="1"/>
    <col min="2" max="2" width="83.57421875" style="1" bestFit="1" customWidth="1"/>
    <col min="3" max="5" width="18.57421875" style="173" customWidth="1"/>
    <col min="6" max="16384" width="11.421875" style="1" customWidth="1"/>
  </cols>
  <sheetData>
    <row r="2" spans="2:5" ht="24.75" customHeight="1">
      <c r="B2" s="174" t="s">
        <v>159</v>
      </c>
      <c r="C2" s="175" t="s">
        <v>160</v>
      </c>
      <c r="D2" s="175" t="s">
        <v>147</v>
      </c>
      <c r="E2" s="176" t="s">
        <v>161</v>
      </c>
    </row>
    <row r="3" spans="2:5" ht="18" customHeight="1">
      <c r="B3" s="177" t="s">
        <v>27</v>
      </c>
      <c r="C3" s="178" t="s">
        <v>162</v>
      </c>
      <c r="D3" s="178" t="s">
        <v>162</v>
      </c>
      <c r="E3" s="179" t="s">
        <v>162</v>
      </c>
    </row>
    <row r="4" spans="2:5" ht="18" customHeight="1">
      <c r="B4" s="177" t="s">
        <v>11</v>
      </c>
      <c r="C4" s="178" t="s">
        <v>162</v>
      </c>
      <c r="D4" s="178" t="s">
        <v>162</v>
      </c>
      <c r="E4" s="179" t="s">
        <v>162</v>
      </c>
    </row>
    <row r="5" spans="2:5" ht="18" customHeight="1">
      <c r="B5" s="177" t="s">
        <v>43</v>
      </c>
      <c r="C5" s="178" t="s">
        <v>162</v>
      </c>
      <c r="D5" s="178" t="s">
        <v>162</v>
      </c>
      <c r="E5" s="179" t="s">
        <v>162</v>
      </c>
    </row>
    <row r="6" spans="2:5" ht="18" customHeight="1">
      <c r="B6" s="177" t="s">
        <v>191</v>
      </c>
      <c r="C6" s="178" t="s">
        <v>162</v>
      </c>
      <c r="D6" s="178" t="s">
        <v>162</v>
      </c>
      <c r="E6" s="179" t="s">
        <v>162</v>
      </c>
    </row>
    <row r="7" spans="2:5" ht="18" customHeight="1">
      <c r="B7" s="177" t="s">
        <v>158</v>
      </c>
      <c r="C7" s="178" t="s">
        <v>162</v>
      </c>
      <c r="D7" s="178" t="s">
        <v>162</v>
      </c>
      <c r="E7" s="179" t="s">
        <v>162</v>
      </c>
    </row>
    <row r="8" spans="2:5" ht="18" customHeight="1">
      <c r="B8" s="177" t="s">
        <v>17</v>
      </c>
      <c r="C8" s="178" t="s">
        <v>162</v>
      </c>
      <c r="D8" s="178" t="s">
        <v>162</v>
      </c>
      <c r="E8" s="179" t="s">
        <v>162</v>
      </c>
    </row>
    <row r="9" spans="2:5" ht="18" customHeight="1">
      <c r="B9" s="177" t="s">
        <v>18</v>
      </c>
      <c r="C9" s="178" t="s">
        <v>162</v>
      </c>
      <c r="D9" s="178" t="s">
        <v>162</v>
      </c>
      <c r="E9" s="179" t="s">
        <v>162</v>
      </c>
    </row>
    <row r="10" spans="2:5" ht="18" customHeight="1">
      <c r="B10" s="177" t="s">
        <v>163</v>
      </c>
      <c r="C10" s="178" t="s">
        <v>162</v>
      </c>
      <c r="D10" s="178"/>
      <c r="E10" s="179"/>
    </row>
    <row r="11" spans="2:5" ht="18" customHeight="1">
      <c r="B11" s="177" t="s">
        <v>144</v>
      </c>
      <c r="C11" s="178" t="s">
        <v>162</v>
      </c>
      <c r="D11" s="178" t="s">
        <v>162</v>
      </c>
      <c r="E11" s="179" t="s">
        <v>162</v>
      </c>
    </row>
    <row r="12" spans="2:5" ht="18" customHeight="1">
      <c r="B12" s="177" t="s">
        <v>143</v>
      </c>
      <c r="C12" s="178" t="s">
        <v>162</v>
      </c>
      <c r="D12" s="178" t="s">
        <v>162</v>
      </c>
      <c r="E12" s="179" t="s">
        <v>162</v>
      </c>
    </row>
    <row r="13" spans="2:5" ht="18" customHeight="1">
      <c r="B13" s="177" t="s">
        <v>166</v>
      </c>
      <c r="C13" s="178" t="s">
        <v>162</v>
      </c>
      <c r="D13" s="178"/>
      <c r="E13" s="179"/>
    </row>
    <row r="14" spans="2:5" ht="18" customHeight="1">
      <c r="B14" s="180" t="s">
        <v>165</v>
      </c>
      <c r="C14" s="181" t="s">
        <v>162</v>
      </c>
      <c r="D14" s="181"/>
      <c r="E14" s="182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1">
      <selection activeCell="F55" sqref="F55:G55"/>
    </sheetView>
  </sheetViews>
  <sheetFormatPr defaultColWidth="11.421875" defaultRowHeight="15"/>
  <cols>
    <col min="1" max="1" width="11.421875" style="101" customWidth="1"/>
    <col min="2" max="2" width="21.28125" style="1" customWidth="1"/>
    <col min="3" max="3" width="20.140625" style="1" bestFit="1" customWidth="1"/>
    <col min="4" max="4" width="31.57421875" style="1" customWidth="1"/>
    <col min="5" max="5" width="25.00390625" style="1" customWidth="1"/>
    <col min="6" max="6" width="18.8515625" style="1" bestFit="1" customWidth="1"/>
    <col min="7" max="7" width="20.7109375" style="1" bestFit="1" customWidth="1"/>
    <col min="8" max="8" width="20.140625" style="1" bestFit="1" customWidth="1"/>
    <col min="9" max="9" width="16.28125" style="1" bestFit="1" customWidth="1"/>
    <col min="10" max="10" width="14.421875" style="1" bestFit="1" customWidth="1"/>
    <col min="11" max="11" width="13.28125" style="1" customWidth="1"/>
    <col min="12" max="12" width="13.57421875" style="1" customWidth="1"/>
    <col min="13" max="17" width="14.421875" style="1" bestFit="1" customWidth="1"/>
    <col min="18" max="19" width="13.28125" style="1" customWidth="1"/>
    <col min="20" max="16384" width="11.421875" style="1" customWidth="1"/>
  </cols>
  <sheetData>
    <row r="2" spans="2:8" ht="15.75">
      <c r="B2" s="128" t="s">
        <v>4</v>
      </c>
      <c r="C2" s="128"/>
      <c r="D2" s="128"/>
      <c r="E2" s="128"/>
      <c r="F2" s="128"/>
      <c r="G2" s="128"/>
      <c r="H2" s="128"/>
    </row>
    <row r="3" spans="7:14" ht="15" customHeight="1">
      <c r="G3" s="6"/>
      <c r="H3" s="6"/>
      <c r="I3" s="6"/>
      <c r="J3" s="6"/>
      <c r="K3" s="6"/>
      <c r="L3" s="6"/>
      <c r="M3" s="6"/>
      <c r="N3" s="5"/>
    </row>
    <row r="4" spans="1:14" ht="15" customHeight="1">
      <c r="A4" s="101">
        <v>1</v>
      </c>
      <c r="B4" s="4" t="s">
        <v>27</v>
      </c>
      <c r="G4" s="6"/>
      <c r="H4" s="6"/>
      <c r="I4" s="6"/>
      <c r="J4" s="6"/>
      <c r="K4" s="6"/>
      <c r="L4" s="6"/>
      <c r="M4" s="6"/>
      <c r="N4" s="5"/>
    </row>
    <row r="5" spans="2:11" ht="15" customHeight="1">
      <c r="B5" s="4"/>
      <c r="C5" s="120" t="s">
        <v>157</v>
      </c>
      <c r="D5" s="121"/>
      <c r="E5" s="6"/>
      <c r="F5" s="6"/>
      <c r="G5" s="6"/>
      <c r="H5" s="6"/>
      <c r="I5" s="6"/>
      <c r="J5" s="6"/>
      <c r="K5" s="5"/>
    </row>
    <row r="6" spans="2:11" ht="15" customHeight="1">
      <c r="B6" s="4"/>
      <c r="C6" s="112" t="s">
        <v>6</v>
      </c>
      <c r="D6" s="44">
        <v>3818</v>
      </c>
      <c r="E6" s="6"/>
      <c r="F6" s="6"/>
      <c r="G6" s="6"/>
      <c r="H6" s="6"/>
      <c r="I6" s="6"/>
      <c r="J6" s="6"/>
      <c r="K6" s="5"/>
    </row>
    <row r="7" spans="2:14" ht="15" customHeight="1">
      <c r="B7" s="4"/>
      <c r="C7" s="10" t="s">
        <v>16</v>
      </c>
      <c r="G7" s="6"/>
      <c r="H7" s="6"/>
      <c r="I7" s="6"/>
      <c r="J7" s="6"/>
      <c r="K7" s="6"/>
      <c r="L7" s="6"/>
      <c r="M7" s="6"/>
      <c r="N7" s="5"/>
    </row>
    <row r="8" spans="7:14" ht="15" customHeight="1">
      <c r="G8" s="6"/>
      <c r="H8" s="6"/>
      <c r="I8" s="6"/>
      <c r="J8" s="6"/>
      <c r="K8" s="6"/>
      <c r="L8" s="6"/>
      <c r="M8" s="6"/>
      <c r="N8" s="5"/>
    </row>
    <row r="9" spans="1:14" ht="15" customHeight="1">
      <c r="A9" s="102">
        <v>2</v>
      </c>
      <c r="B9" s="4" t="s">
        <v>11</v>
      </c>
      <c r="C9" s="4"/>
      <c r="D9" s="4"/>
      <c r="G9" s="2"/>
      <c r="H9" s="3"/>
      <c r="I9" s="3"/>
      <c r="J9" s="3"/>
      <c r="K9" s="3"/>
      <c r="L9" s="3"/>
      <c r="M9" s="3"/>
      <c r="N9" s="3"/>
    </row>
    <row r="10" spans="1:14" ht="15" customHeight="1">
      <c r="A10" s="102"/>
      <c r="B10" s="4"/>
      <c r="C10" s="124" t="s">
        <v>10</v>
      </c>
      <c r="D10" s="124"/>
      <c r="E10" s="124"/>
      <c r="F10" s="14"/>
      <c r="G10" s="2"/>
      <c r="H10" s="3"/>
      <c r="I10" s="3"/>
      <c r="J10" s="3"/>
      <c r="K10" s="3"/>
      <c r="L10" s="3"/>
      <c r="M10" s="3"/>
      <c r="N10" s="3"/>
    </row>
    <row r="11" spans="1:14" ht="48.75" customHeight="1">
      <c r="A11" s="102"/>
      <c r="B11" s="4"/>
      <c r="C11" s="124" t="s">
        <v>6</v>
      </c>
      <c r="D11" s="16" t="s">
        <v>8</v>
      </c>
      <c r="E11" s="16" t="s">
        <v>9</v>
      </c>
      <c r="F11" s="15"/>
      <c r="G11" s="2"/>
      <c r="H11" s="3"/>
      <c r="I11" s="3"/>
      <c r="J11" s="3"/>
      <c r="K11" s="3"/>
      <c r="L11" s="3"/>
      <c r="M11" s="3"/>
      <c r="N11" s="3"/>
    </row>
    <row r="12" spans="1:14" ht="15" customHeight="1">
      <c r="A12" s="102"/>
      <c r="B12" s="4"/>
      <c r="C12" s="124"/>
      <c r="D12" s="167">
        <v>121270.79724210601</v>
      </c>
      <c r="E12" s="167">
        <v>117153.22361974062</v>
      </c>
      <c r="F12" s="13"/>
      <c r="G12" s="2"/>
      <c r="H12" s="3"/>
      <c r="I12" s="3"/>
      <c r="J12" s="3"/>
      <c r="K12" s="3"/>
      <c r="L12" s="3"/>
      <c r="M12" s="3"/>
      <c r="N12" s="3"/>
    </row>
    <row r="13" spans="1:14" ht="15" customHeight="1">
      <c r="A13" s="102"/>
      <c r="B13" s="4"/>
      <c r="C13" s="10" t="s">
        <v>16</v>
      </c>
      <c r="D13" s="4"/>
      <c r="G13" s="2"/>
      <c r="H13" s="3"/>
      <c r="I13" s="3"/>
      <c r="J13" s="3"/>
      <c r="K13" s="3"/>
      <c r="L13" s="3"/>
      <c r="M13" s="3"/>
      <c r="N13" s="3"/>
    </row>
    <row r="14" spans="1:14" ht="15" customHeight="1">
      <c r="A14" s="102"/>
      <c r="B14" s="4"/>
      <c r="C14" s="4"/>
      <c r="D14" s="4"/>
      <c r="G14" s="2"/>
      <c r="H14" s="3"/>
      <c r="I14" s="3"/>
      <c r="J14" s="3"/>
      <c r="K14" s="3"/>
      <c r="L14" s="3"/>
      <c r="M14" s="3"/>
      <c r="N14" s="3"/>
    </row>
    <row r="15" spans="1:14" ht="15" customHeight="1">
      <c r="A15" s="101">
        <v>3</v>
      </c>
      <c r="B15" s="4" t="s">
        <v>43</v>
      </c>
      <c r="G15" s="3"/>
      <c r="H15" s="3"/>
      <c r="I15" s="3"/>
      <c r="J15" s="3"/>
      <c r="K15" s="3"/>
      <c r="L15" s="3"/>
      <c r="M15" s="3"/>
      <c r="N15" s="3"/>
    </row>
    <row r="16" spans="2:6" ht="15" customHeight="1">
      <c r="B16" s="4"/>
      <c r="C16" s="124" t="s">
        <v>6</v>
      </c>
      <c r="D16" s="124" t="s">
        <v>12</v>
      </c>
      <c r="E16" s="124"/>
      <c r="F16" s="124"/>
    </row>
    <row r="17" spans="2:6" ht="15" customHeight="1">
      <c r="B17" s="4"/>
      <c r="C17" s="124"/>
      <c r="D17" s="112" t="s">
        <v>1</v>
      </c>
      <c r="E17" s="112" t="s">
        <v>2</v>
      </c>
      <c r="F17" s="112" t="s">
        <v>3</v>
      </c>
    </row>
    <row r="18" spans="2:6" ht="15" customHeight="1">
      <c r="B18" s="4"/>
      <c r="C18" s="112" t="s">
        <v>5</v>
      </c>
      <c r="D18" s="44">
        <v>1250.0449</v>
      </c>
      <c r="E18" s="44">
        <v>2567.955100000015</v>
      </c>
      <c r="F18" s="44">
        <f>+D18+E18</f>
        <v>3818.0000000000155</v>
      </c>
    </row>
    <row r="19" spans="2:6" ht="15" customHeight="1">
      <c r="B19" s="4"/>
      <c r="C19" s="112" t="s">
        <v>0</v>
      </c>
      <c r="D19" s="49">
        <f>D18/F18</f>
        <v>0.3274083027763214</v>
      </c>
      <c r="E19" s="49">
        <v>0.6725916972236833</v>
      </c>
      <c r="F19" s="7">
        <f>+D19+E19</f>
        <v>1.0000000000000047</v>
      </c>
    </row>
    <row r="20" spans="2:14" ht="15" customHeight="1">
      <c r="B20" s="4"/>
      <c r="C20" s="10" t="s">
        <v>16</v>
      </c>
      <c r="G20" s="3"/>
      <c r="H20" s="3"/>
      <c r="I20" s="3"/>
      <c r="J20" s="3"/>
      <c r="K20" s="3"/>
      <c r="L20" s="3"/>
      <c r="M20" s="3"/>
      <c r="N20" s="3"/>
    </row>
    <row r="21" spans="2:14" ht="15" customHeight="1">
      <c r="B21" s="4"/>
      <c r="C21" s="10"/>
      <c r="G21" s="3"/>
      <c r="H21" s="3"/>
      <c r="I21" s="3"/>
      <c r="J21" s="3"/>
      <c r="K21" s="3"/>
      <c r="L21" s="3"/>
      <c r="M21" s="3"/>
      <c r="N21" s="3"/>
    </row>
    <row r="22" spans="1:14" ht="15" customHeight="1">
      <c r="A22" s="101">
        <v>4</v>
      </c>
      <c r="B22" s="4" t="s">
        <v>137</v>
      </c>
      <c r="C22" s="12"/>
      <c r="G22" s="3"/>
      <c r="H22" s="3"/>
      <c r="I22" s="3"/>
      <c r="J22" s="3"/>
      <c r="K22" s="3"/>
      <c r="L22" s="3"/>
      <c r="M22" s="3"/>
      <c r="N22" s="3"/>
    </row>
    <row r="23" spans="2:12" ht="15" customHeight="1">
      <c r="B23" s="4"/>
      <c r="C23" s="129" t="s">
        <v>6</v>
      </c>
      <c r="D23" s="117" t="s">
        <v>51</v>
      </c>
      <c r="E23" s="118"/>
      <c r="F23" s="119"/>
      <c r="G23" s="117" t="s">
        <v>50</v>
      </c>
      <c r="H23" s="118"/>
      <c r="I23" s="119"/>
      <c r="J23" s="117" t="s">
        <v>52</v>
      </c>
      <c r="K23" s="118"/>
      <c r="L23" s="119"/>
    </row>
    <row r="24" spans="2:12" ht="15" customHeight="1">
      <c r="B24" s="4"/>
      <c r="C24" s="130"/>
      <c r="D24" s="56" t="s">
        <v>1</v>
      </c>
      <c r="E24" s="56" t="s">
        <v>2</v>
      </c>
      <c r="F24" s="66" t="s">
        <v>3</v>
      </c>
      <c r="G24" s="56" t="s">
        <v>1</v>
      </c>
      <c r="H24" s="56" t="s">
        <v>2</v>
      </c>
      <c r="I24" s="66" t="s">
        <v>3</v>
      </c>
      <c r="J24" s="56" t="s">
        <v>1</v>
      </c>
      <c r="K24" s="56" t="s">
        <v>2</v>
      </c>
      <c r="L24" s="66" t="s">
        <v>3</v>
      </c>
    </row>
    <row r="25" spans="2:12" ht="15" customHeight="1">
      <c r="B25" s="4"/>
      <c r="C25" s="9" t="s">
        <v>5</v>
      </c>
      <c r="D25" s="44">
        <v>480.0610000000004</v>
      </c>
      <c r="E25" s="44">
        <v>3337.939000000017</v>
      </c>
      <c r="F25" s="44">
        <f>+D25+E25</f>
        <v>3818.0000000000173</v>
      </c>
      <c r="G25" s="44">
        <v>452.6779000000002</v>
      </c>
      <c r="H25" s="44">
        <v>3365.322100000017</v>
      </c>
      <c r="I25" s="44">
        <f>+G25+H25</f>
        <v>3818.0000000000173</v>
      </c>
      <c r="J25" s="44">
        <v>110.42769999999999</v>
      </c>
      <c r="K25" s="44">
        <v>3707.5722999999966</v>
      </c>
      <c r="L25" s="44">
        <f>+J25+K25</f>
        <v>3817.999999999997</v>
      </c>
    </row>
    <row r="26" spans="2:12" ht="15" customHeight="1">
      <c r="B26" s="4"/>
      <c r="C26" s="8" t="s">
        <v>0</v>
      </c>
      <c r="D26" s="49">
        <v>0.12573624934520736</v>
      </c>
      <c r="E26" s="49">
        <v>0.8742637506548</v>
      </c>
      <c r="F26" s="7">
        <f>+D26+E26</f>
        <v>1.0000000000000073</v>
      </c>
      <c r="G26" s="49">
        <v>0.1185641435306447</v>
      </c>
      <c r="H26" s="49">
        <v>0.8814358564693627</v>
      </c>
      <c r="I26" s="7">
        <f>+G26+H26</f>
        <v>1.0000000000000075</v>
      </c>
      <c r="J26" s="49">
        <v>0.0289229177579886</v>
      </c>
      <c r="K26" s="49">
        <v>0.9710770822420135</v>
      </c>
      <c r="L26" s="7">
        <f>+J26+K26</f>
        <v>1.000000000000002</v>
      </c>
    </row>
    <row r="27" ht="15.75">
      <c r="C27" s="10" t="s">
        <v>16</v>
      </c>
    </row>
    <row r="28" spans="3:7" ht="15.75">
      <c r="C28" s="10"/>
      <c r="G28" s="2"/>
    </row>
    <row r="29" spans="1:7" ht="15.75">
      <c r="A29" s="101">
        <v>5</v>
      </c>
      <c r="B29" s="4" t="s">
        <v>158</v>
      </c>
      <c r="C29" s="10"/>
      <c r="G29" s="2"/>
    </row>
    <row r="30" spans="2:7" ht="15.75">
      <c r="B30" s="4"/>
      <c r="C30" s="129" t="s">
        <v>6</v>
      </c>
      <c r="D30" s="117" t="s">
        <v>138</v>
      </c>
      <c r="E30" s="118"/>
      <c r="F30" s="131"/>
      <c r="G30" s="2"/>
    </row>
    <row r="31" spans="2:7" ht="15.75">
      <c r="B31" s="4"/>
      <c r="C31" s="130"/>
      <c r="D31" s="56" t="s">
        <v>146</v>
      </c>
      <c r="E31" s="56" t="s">
        <v>139</v>
      </c>
      <c r="F31" s="56" t="s">
        <v>3</v>
      </c>
      <c r="G31" s="2"/>
    </row>
    <row r="32" spans="2:7" ht="15.75">
      <c r="B32" s="4"/>
      <c r="C32" s="57" t="s">
        <v>5</v>
      </c>
      <c r="D32" s="44">
        <v>137.07729999999998</v>
      </c>
      <c r="E32" s="44">
        <v>316</v>
      </c>
      <c r="F32" s="44">
        <f>+D32+E32</f>
        <v>453.0773</v>
      </c>
      <c r="G32" s="2"/>
    </row>
    <row r="33" spans="3:7" ht="15.75">
      <c r="C33" s="54" t="s">
        <v>0</v>
      </c>
      <c r="D33" s="49">
        <f>+D32/F32</f>
        <v>0.3025472695277384</v>
      </c>
      <c r="E33" s="49">
        <f>+E32/F32</f>
        <v>0.6974527304722616</v>
      </c>
      <c r="F33" s="7">
        <f>+D33+E33</f>
        <v>1</v>
      </c>
      <c r="G33" s="2"/>
    </row>
    <row r="34" spans="3:7" ht="15.75">
      <c r="C34" s="10" t="s">
        <v>16</v>
      </c>
      <c r="G34" s="2"/>
    </row>
    <row r="35" spans="3:7" ht="15.75">
      <c r="C35" s="10"/>
      <c r="G35" s="2"/>
    </row>
    <row r="36" spans="1:7" ht="15">
      <c r="A36" s="4">
        <v>6</v>
      </c>
      <c r="B36" s="4" t="s">
        <v>17</v>
      </c>
      <c r="G36" s="2"/>
    </row>
    <row r="37" spans="1:11" ht="33.75" customHeight="1">
      <c r="A37" s="102"/>
      <c r="B37" s="4"/>
      <c r="C37" s="124" t="s">
        <v>17</v>
      </c>
      <c r="D37" s="124"/>
      <c r="E37" s="3"/>
      <c r="F37" s="3"/>
      <c r="G37" s="3"/>
      <c r="H37" s="3"/>
      <c r="I37" s="3"/>
      <c r="J37" s="3"/>
      <c r="K37" s="3"/>
    </row>
    <row r="38" spans="1:11" ht="15" customHeight="1" thickBot="1">
      <c r="A38" s="102"/>
      <c r="B38" s="4"/>
      <c r="C38" s="22" t="s">
        <v>6</v>
      </c>
      <c r="D38" s="45">
        <v>205632</v>
      </c>
      <c r="E38" s="3"/>
      <c r="F38" s="3"/>
      <c r="G38" s="3"/>
      <c r="H38" s="3"/>
      <c r="I38" s="3"/>
      <c r="J38" s="3"/>
      <c r="K38" s="3"/>
    </row>
    <row r="39" spans="2:7" ht="15.75">
      <c r="B39" s="4"/>
      <c r="C39" s="10" t="s">
        <v>16</v>
      </c>
      <c r="G39" s="2"/>
    </row>
    <row r="40" spans="2:3" ht="15.75">
      <c r="B40" s="4"/>
      <c r="C40" s="4"/>
    </row>
    <row r="41" spans="1:2" ht="15.75">
      <c r="A41" s="101">
        <v>7</v>
      </c>
      <c r="B41" s="4" t="s">
        <v>18</v>
      </c>
    </row>
    <row r="42" spans="2:4" ht="15" customHeight="1">
      <c r="B42" s="4"/>
      <c r="C42" s="124" t="s">
        <v>141</v>
      </c>
      <c r="D42" s="124"/>
    </row>
    <row r="43" spans="2:4" ht="28.5">
      <c r="B43" s="4"/>
      <c r="C43" s="169" t="s">
        <v>6</v>
      </c>
      <c r="D43" s="16" t="s">
        <v>47</v>
      </c>
    </row>
    <row r="44" spans="2:4" ht="15" customHeight="1">
      <c r="B44" s="4"/>
      <c r="C44" s="54" t="s">
        <v>140</v>
      </c>
      <c r="D44" s="62">
        <v>4370.1091</v>
      </c>
    </row>
    <row r="45" spans="2:4" ht="15" customHeight="1">
      <c r="B45" s="4"/>
      <c r="C45" s="53" t="s">
        <v>0</v>
      </c>
      <c r="D45" s="49">
        <f>+D44/D38</f>
        <v>0.021252086737472767</v>
      </c>
    </row>
    <row r="46" spans="2:7" ht="15.75">
      <c r="B46" s="4"/>
      <c r="C46" s="10" t="s">
        <v>16</v>
      </c>
      <c r="G46" s="2"/>
    </row>
    <row r="47" spans="2:7" ht="15.75">
      <c r="B47" s="4"/>
      <c r="C47" s="10"/>
      <c r="G47" s="2"/>
    </row>
    <row r="48" spans="2:6" ht="15" customHeight="1">
      <c r="B48" s="4"/>
      <c r="C48" s="126" t="s">
        <v>6</v>
      </c>
      <c r="D48" s="124" t="s">
        <v>141</v>
      </c>
      <c r="E48" s="124"/>
      <c r="F48" s="124"/>
    </row>
    <row r="49" spans="2:6" ht="57">
      <c r="B49" s="4"/>
      <c r="C49" s="127"/>
      <c r="D49" s="16" t="s">
        <v>20</v>
      </c>
      <c r="E49" s="16" t="s">
        <v>20</v>
      </c>
      <c r="F49" s="16" t="s">
        <v>21</v>
      </c>
    </row>
    <row r="50" spans="2:6" ht="15.75">
      <c r="B50" s="4"/>
      <c r="C50" s="55" t="s">
        <v>140</v>
      </c>
      <c r="D50" s="42">
        <v>2153.4029000000005</v>
      </c>
      <c r="E50" s="42">
        <v>2217.7062000000033</v>
      </c>
      <c r="F50" s="42">
        <v>924.8055000000012</v>
      </c>
    </row>
    <row r="51" spans="2:6" ht="15.75">
      <c r="B51" s="4"/>
      <c r="C51" s="53" t="s">
        <v>0</v>
      </c>
      <c r="D51" s="49">
        <f>+D50/$D$44</f>
        <v>0.4927572403169524</v>
      </c>
      <c r="E51" s="49">
        <f>+E50/$D$44</f>
        <v>0.5074715869221671</v>
      </c>
      <c r="F51" s="49">
        <f>+F50/$D$44</f>
        <v>0.21162068928668193</v>
      </c>
    </row>
    <row r="52" spans="2:7" ht="15.75">
      <c r="B52" s="4"/>
      <c r="C52" s="10" t="s">
        <v>16</v>
      </c>
      <c r="G52" s="2"/>
    </row>
    <row r="53" spans="2:7" ht="15.75">
      <c r="B53" s="4"/>
      <c r="C53" s="10"/>
      <c r="G53" s="2"/>
    </row>
    <row r="54" spans="1:7" ht="15">
      <c r="A54" s="4">
        <v>8</v>
      </c>
      <c r="B54" s="4" t="s">
        <v>163</v>
      </c>
      <c r="C54" s="58"/>
      <c r="D54" s="58"/>
      <c r="E54" s="58"/>
      <c r="F54" s="58"/>
      <c r="G54" s="58"/>
    </row>
    <row r="55" spans="3:7" ht="57" customHeight="1">
      <c r="C55" s="170" t="s">
        <v>6</v>
      </c>
      <c r="D55" s="171"/>
      <c r="E55" s="172"/>
      <c r="F55" s="124" t="s">
        <v>22</v>
      </c>
      <c r="G55" s="124"/>
    </row>
    <row r="56" spans="3:7" ht="29.25" customHeight="1">
      <c r="C56" s="125" t="s">
        <v>65</v>
      </c>
      <c r="D56" s="125"/>
      <c r="E56" s="125"/>
      <c r="F56" s="132">
        <v>322887.7704</v>
      </c>
      <c r="G56" s="132"/>
    </row>
    <row r="57" spans="3:7" ht="16.5" customHeight="1">
      <c r="C57" s="125" t="s">
        <v>66</v>
      </c>
      <c r="D57" s="125"/>
      <c r="E57" s="125"/>
      <c r="F57" s="132">
        <v>278690.56</v>
      </c>
      <c r="G57" s="132"/>
    </row>
    <row r="58" spans="3:7" ht="16.5" customHeight="1">
      <c r="C58" s="125" t="s">
        <v>67</v>
      </c>
      <c r="D58" s="125"/>
      <c r="E58" s="125"/>
      <c r="F58" s="132">
        <v>4505.1804</v>
      </c>
      <c r="G58" s="132"/>
    </row>
    <row r="59" spans="3:7" ht="16.5" customHeight="1">
      <c r="C59" s="125" t="s">
        <v>68</v>
      </c>
      <c r="D59" s="125"/>
      <c r="E59" s="125"/>
      <c r="F59" s="132">
        <v>39692.030000000006</v>
      </c>
      <c r="G59" s="132"/>
    </row>
    <row r="60" spans="3:7" ht="16.5" customHeight="1">
      <c r="C60" s="125" t="s">
        <v>69</v>
      </c>
      <c r="D60" s="125"/>
      <c r="E60" s="125"/>
      <c r="F60" s="132">
        <v>47801.02067500001</v>
      </c>
      <c r="G60" s="132"/>
    </row>
    <row r="61" spans="3:7" ht="16.5" customHeight="1">
      <c r="C61" s="125" t="s">
        <v>70</v>
      </c>
      <c r="D61" s="125"/>
      <c r="E61" s="125"/>
      <c r="F61" s="132">
        <v>19266400.730358</v>
      </c>
      <c r="G61" s="132"/>
    </row>
    <row r="62" spans="3:7" ht="16.5" customHeight="1">
      <c r="C62" s="141" t="s">
        <v>3</v>
      </c>
      <c r="D62" s="142"/>
      <c r="E62" s="143"/>
      <c r="F62" s="144">
        <v>19637089.52143302</v>
      </c>
      <c r="G62" s="145"/>
    </row>
    <row r="63" spans="3:4" ht="15.75">
      <c r="C63" s="10" t="s">
        <v>16</v>
      </c>
      <c r="D63"/>
    </row>
    <row r="64" spans="2:3" ht="15.75">
      <c r="B64" s="10"/>
      <c r="C64"/>
    </row>
    <row r="65" spans="1:15" s="18" customFormat="1" ht="15">
      <c r="A65" s="4">
        <v>9</v>
      </c>
      <c r="B65" s="4" t="s">
        <v>144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18" customFormat="1" ht="15" customHeight="1">
      <c r="A66" s="101"/>
      <c r="B66" s="19"/>
      <c r="C66" s="124" t="s">
        <v>144</v>
      </c>
      <c r="D66" s="124"/>
      <c r="E66" s="124"/>
      <c r="F66" s="124"/>
      <c r="G66" s="124"/>
      <c r="H66" s="17"/>
      <c r="I66" s="17"/>
      <c r="J66" s="17"/>
      <c r="K66" s="17"/>
      <c r="L66" s="17"/>
      <c r="M66" s="17"/>
      <c r="N66" s="17"/>
      <c r="O66" s="17"/>
    </row>
    <row r="67" spans="1:15" s="18" customFormat="1" ht="15.75">
      <c r="A67" s="101"/>
      <c r="B67" s="19"/>
      <c r="C67" s="122" t="s">
        <v>142</v>
      </c>
      <c r="D67" s="64" t="s">
        <v>53</v>
      </c>
      <c r="E67" s="64" t="s">
        <v>7</v>
      </c>
      <c r="F67" s="64" t="s">
        <v>23</v>
      </c>
      <c r="G67" s="64" t="s">
        <v>24</v>
      </c>
      <c r="H67" s="17"/>
      <c r="I67" s="17"/>
      <c r="J67" s="17"/>
      <c r="K67" s="17"/>
      <c r="L67" s="17"/>
      <c r="M67" s="17"/>
      <c r="N67" s="17"/>
      <c r="O67" s="17"/>
    </row>
    <row r="68" spans="1:15" s="18" customFormat="1" ht="16.5" thickBot="1">
      <c r="A68" s="101"/>
      <c r="B68" s="19"/>
      <c r="C68" s="123"/>
      <c r="D68" s="46">
        <v>355.79</v>
      </c>
      <c r="E68" s="45">
        <v>11631562.2121288</v>
      </c>
      <c r="F68" s="45">
        <v>5204467091</v>
      </c>
      <c r="G68" s="47">
        <v>15147985858.03776</v>
      </c>
      <c r="H68" s="17"/>
      <c r="I68" s="17"/>
      <c r="J68" s="17"/>
      <c r="K68" s="17"/>
      <c r="L68" s="17"/>
      <c r="M68" s="17"/>
      <c r="N68" s="17"/>
      <c r="O68" s="17"/>
    </row>
    <row r="69" spans="1:15" s="18" customFormat="1" ht="15.75">
      <c r="A69" s="101"/>
      <c r="B69" s="19"/>
      <c r="C69" s="10" t="s">
        <v>16</v>
      </c>
      <c r="D69" s="1"/>
      <c r="E69" s="1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8" customFormat="1" ht="15.75">
      <c r="A70" s="101"/>
      <c r="B70" s="1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8" ht="15">
      <c r="A71" s="4">
        <v>10</v>
      </c>
      <c r="B71" s="4" t="s">
        <v>143</v>
      </c>
      <c r="H71" s="2"/>
    </row>
    <row r="72" spans="2:8" ht="15" customHeight="1">
      <c r="B72" s="4"/>
      <c r="C72" s="124" t="s">
        <v>143</v>
      </c>
      <c r="D72" s="124"/>
      <c r="E72" s="124"/>
      <c r="F72" s="124"/>
      <c r="G72" s="124"/>
      <c r="H72" s="2"/>
    </row>
    <row r="73" spans="2:8" ht="15.75">
      <c r="B73" s="4"/>
      <c r="C73" s="122" t="s">
        <v>142</v>
      </c>
      <c r="D73" s="64" t="s">
        <v>53</v>
      </c>
      <c r="E73" s="64" t="s">
        <v>7</v>
      </c>
      <c r="F73" s="64" t="s">
        <v>23</v>
      </c>
      <c r="G73" s="64" t="s">
        <v>24</v>
      </c>
      <c r="H73" s="2"/>
    </row>
    <row r="74" spans="2:8" ht="16.5" thickBot="1">
      <c r="B74" s="4"/>
      <c r="C74" s="123"/>
      <c r="D74" s="47">
        <v>118.68</v>
      </c>
      <c r="E74" s="47">
        <v>1931440.258191741</v>
      </c>
      <c r="F74" s="47">
        <v>158785373</v>
      </c>
      <c r="G74" s="47">
        <v>1115053295.5384831</v>
      </c>
      <c r="H74" s="2"/>
    </row>
    <row r="75" spans="2:8" ht="15.75">
      <c r="B75" s="4"/>
      <c r="C75" s="10" t="s">
        <v>16</v>
      </c>
      <c r="H75" s="2"/>
    </row>
    <row r="76" spans="2:8" ht="15.75">
      <c r="B76" s="4"/>
      <c r="C76" s="4"/>
      <c r="H76" s="2"/>
    </row>
    <row r="77" spans="3:6" ht="15" customHeight="1">
      <c r="C77" s="120" t="s">
        <v>25</v>
      </c>
      <c r="D77" s="140"/>
      <c r="E77" s="140"/>
      <c r="F77" s="121"/>
    </row>
    <row r="78" spans="3:6" ht="15" customHeight="1">
      <c r="C78" s="63" t="s">
        <v>6</v>
      </c>
      <c r="D78" s="54" t="s">
        <v>55</v>
      </c>
      <c r="E78" s="54" t="s">
        <v>56</v>
      </c>
      <c r="F78" s="54" t="s">
        <v>3</v>
      </c>
    </row>
    <row r="79" spans="3:6" ht="15.75">
      <c r="C79" s="54" t="s">
        <v>5</v>
      </c>
      <c r="D79" s="42">
        <v>337.88969999999966</v>
      </c>
      <c r="E79" s="42">
        <v>3480.1103000000217</v>
      </c>
      <c r="F79" s="42">
        <f>SUM(D79:E79)</f>
        <v>3818.0000000000214</v>
      </c>
    </row>
    <row r="80" spans="3:6" ht="15.75">
      <c r="C80" s="54" t="s">
        <v>54</v>
      </c>
      <c r="D80" s="49">
        <v>0.0884991356731274</v>
      </c>
      <c r="E80" s="49">
        <v>0.9115008643268804</v>
      </c>
      <c r="F80" s="50">
        <f>SUM(D80:E80)</f>
        <v>1.0000000000000078</v>
      </c>
    </row>
    <row r="81" ht="15.75">
      <c r="C81" s="10" t="s">
        <v>16</v>
      </c>
    </row>
    <row r="83" spans="3:9" ht="15.75">
      <c r="C83" s="129" t="s">
        <v>145</v>
      </c>
      <c r="D83" s="129"/>
      <c r="E83" s="129"/>
      <c r="F83" s="129"/>
      <c r="G83" s="129"/>
      <c r="H83" s="129"/>
      <c r="I83" s="139"/>
    </row>
    <row r="84" spans="3:9" ht="15.75" customHeight="1">
      <c r="C84" s="139" t="s">
        <v>6</v>
      </c>
      <c r="D84" s="133" t="s">
        <v>185</v>
      </c>
      <c r="E84" s="134"/>
      <c r="F84" s="135"/>
      <c r="G84" s="136" t="s">
        <v>186</v>
      </c>
      <c r="H84" s="137"/>
      <c r="I84" s="138"/>
    </row>
    <row r="85" spans="3:9" ht="15.75">
      <c r="C85" s="131"/>
      <c r="D85" s="54" t="s">
        <v>55</v>
      </c>
      <c r="E85" s="54" t="s">
        <v>56</v>
      </c>
      <c r="F85" s="54" t="s">
        <v>3</v>
      </c>
      <c r="G85" s="54" t="s">
        <v>55</v>
      </c>
      <c r="H85" s="54" t="s">
        <v>56</v>
      </c>
      <c r="I85" s="54" t="s">
        <v>3</v>
      </c>
    </row>
    <row r="86" spans="3:9" ht="15.75">
      <c r="C86" s="65" t="s">
        <v>5</v>
      </c>
      <c r="D86" s="42">
        <v>187.1588000000001</v>
      </c>
      <c r="E86" s="42">
        <v>3630.84120000001</v>
      </c>
      <c r="F86" s="42">
        <f>SUM(D86:E86)</f>
        <v>3818.00000000001</v>
      </c>
      <c r="G86" s="42">
        <v>199.00960000000006</v>
      </c>
      <c r="H86" s="42">
        <v>3618.99040000001</v>
      </c>
      <c r="I86" s="42">
        <f>SUM(G86:H86)</f>
        <v>3818.00000000001</v>
      </c>
    </row>
    <row r="87" spans="3:9" ht="15.75">
      <c r="C87" s="65" t="s">
        <v>54</v>
      </c>
      <c r="D87" s="49">
        <f>+D86/$F$86</f>
        <v>0.04902011524358293</v>
      </c>
      <c r="E87" s="49">
        <f>+E86/$F$86</f>
        <v>0.950979884756417</v>
      </c>
      <c r="F87" s="50">
        <f>SUM(D87:E87)</f>
        <v>1</v>
      </c>
      <c r="G87" s="49">
        <f>+G86/$I$86</f>
        <v>0.05212404400209522</v>
      </c>
      <c r="H87" s="49">
        <f>+H86/$I$86</f>
        <v>0.9478759559979049</v>
      </c>
      <c r="I87" s="50">
        <f>SUM(G87:H87)</f>
        <v>1</v>
      </c>
    </row>
    <row r="88" ht="15.75">
      <c r="C88" s="10" t="s">
        <v>16</v>
      </c>
    </row>
  </sheetData>
  <sheetProtection/>
  <mergeCells count="41">
    <mergeCell ref="F58:G58"/>
    <mergeCell ref="C67:C68"/>
    <mergeCell ref="C42:D42"/>
    <mergeCell ref="C62:E62"/>
    <mergeCell ref="F62:G62"/>
    <mergeCell ref="C59:E59"/>
    <mergeCell ref="C60:E60"/>
    <mergeCell ref="C61:E61"/>
    <mergeCell ref="C72:G72"/>
    <mergeCell ref="D84:F84"/>
    <mergeCell ref="G84:I84"/>
    <mergeCell ref="C84:C85"/>
    <mergeCell ref="C83:I83"/>
    <mergeCell ref="C77:F77"/>
    <mergeCell ref="C30:C31"/>
    <mergeCell ref="D30:F30"/>
    <mergeCell ref="F59:G59"/>
    <mergeCell ref="F60:G60"/>
    <mergeCell ref="F61:G61"/>
    <mergeCell ref="C37:D37"/>
    <mergeCell ref="D48:F48"/>
    <mergeCell ref="F55:G55"/>
    <mergeCell ref="F56:G56"/>
    <mergeCell ref="F57:G57"/>
    <mergeCell ref="B2:H2"/>
    <mergeCell ref="C10:E10"/>
    <mergeCell ref="C23:C24"/>
    <mergeCell ref="D23:F23"/>
    <mergeCell ref="D16:F16"/>
    <mergeCell ref="G23:I23"/>
    <mergeCell ref="C16:C17"/>
    <mergeCell ref="J23:L23"/>
    <mergeCell ref="C5:D5"/>
    <mergeCell ref="C73:C74"/>
    <mergeCell ref="C11:C12"/>
    <mergeCell ref="C55:E55"/>
    <mergeCell ref="C56:E56"/>
    <mergeCell ref="C57:E57"/>
    <mergeCell ref="C58:E58"/>
    <mergeCell ref="C66:G66"/>
    <mergeCell ref="C48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00390625" style="104" customWidth="1"/>
    <col min="2" max="2" width="21.28125" style="1" customWidth="1"/>
    <col min="3" max="3" width="20.140625" style="1" bestFit="1" customWidth="1"/>
    <col min="4" max="4" width="19.28125" style="1" customWidth="1"/>
    <col min="5" max="5" width="26.57421875" style="1" customWidth="1"/>
    <col min="6" max="6" width="15.57421875" style="1" bestFit="1" customWidth="1"/>
    <col min="7" max="7" width="18.57421875" style="1" bestFit="1" customWidth="1"/>
    <col min="8" max="8" width="19.7109375" style="1" bestFit="1" customWidth="1"/>
    <col min="9" max="13" width="15.421875" style="1" customWidth="1"/>
    <col min="14" max="18" width="14.421875" style="1" bestFit="1" customWidth="1"/>
    <col min="19" max="20" width="13.28125" style="1" customWidth="1"/>
    <col min="21" max="16384" width="11.421875" style="1" customWidth="1"/>
  </cols>
  <sheetData>
    <row r="2" spans="2:9" ht="15">
      <c r="B2" s="128" t="s">
        <v>26</v>
      </c>
      <c r="C2" s="128"/>
      <c r="D2" s="128"/>
      <c r="E2" s="128"/>
      <c r="F2" s="128"/>
      <c r="G2" s="128"/>
      <c r="H2" s="128"/>
      <c r="I2" s="128"/>
    </row>
    <row r="3" spans="1:15" ht="15" customHeight="1">
      <c r="A3" s="103">
        <v>1</v>
      </c>
      <c r="B3" s="4" t="s">
        <v>27</v>
      </c>
      <c r="C3" s="4"/>
      <c r="D3" s="4"/>
      <c r="E3" s="4"/>
      <c r="H3" s="2"/>
      <c r="I3" s="3"/>
      <c r="J3" s="3"/>
      <c r="K3" s="3"/>
      <c r="L3" s="3"/>
      <c r="M3" s="3"/>
      <c r="N3" s="3"/>
      <c r="O3" s="3"/>
    </row>
    <row r="4" spans="1:8" ht="28.5">
      <c r="A4" s="103"/>
      <c r="B4" s="4"/>
      <c r="C4" s="120" t="s">
        <v>147</v>
      </c>
      <c r="D4" s="121"/>
      <c r="E4" s="54" t="s">
        <v>27</v>
      </c>
      <c r="F4" s="3"/>
      <c r="G4" s="3"/>
      <c r="H4" s="3"/>
    </row>
    <row r="5" spans="1:8" ht="15" customHeight="1">
      <c r="A5" s="103"/>
      <c r="B5" s="4"/>
      <c r="C5" s="139" t="s">
        <v>5</v>
      </c>
      <c r="D5" s="100" t="s">
        <v>28</v>
      </c>
      <c r="E5" s="67">
        <v>2901.1893000000277</v>
      </c>
      <c r="F5" s="3"/>
      <c r="G5" s="3"/>
      <c r="H5" s="3"/>
    </row>
    <row r="6" spans="1:8" ht="15" customHeight="1">
      <c r="A6" s="103"/>
      <c r="B6" s="4"/>
      <c r="C6" s="146"/>
      <c r="D6" s="100" t="s">
        <v>29</v>
      </c>
      <c r="E6" s="67">
        <v>750.0130000000039</v>
      </c>
      <c r="F6" s="3"/>
      <c r="G6" s="3"/>
      <c r="H6" s="3"/>
    </row>
    <row r="7" spans="1:8" ht="15" customHeight="1">
      <c r="A7" s="103"/>
      <c r="B7" s="4"/>
      <c r="C7" s="146"/>
      <c r="D7" s="100" t="s">
        <v>30</v>
      </c>
      <c r="E7" s="67">
        <v>166.79769999999996</v>
      </c>
      <c r="F7" s="3"/>
      <c r="G7" s="3"/>
      <c r="H7" s="3"/>
    </row>
    <row r="8" spans="1:8" ht="15" customHeight="1">
      <c r="A8" s="103"/>
      <c r="B8" s="4"/>
      <c r="C8" s="131"/>
      <c r="D8" s="29" t="s">
        <v>3</v>
      </c>
      <c r="E8" s="67">
        <f>SUM(E5:E7)</f>
        <v>3818.000000000032</v>
      </c>
      <c r="F8" s="3"/>
      <c r="G8" s="3"/>
      <c r="H8" s="3"/>
    </row>
    <row r="9" spans="1:8" ht="15" customHeight="1">
      <c r="A9" s="103"/>
      <c r="B9" s="4"/>
      <c r="C9" s="129" t="s">
        <v>0</v>
      </c>
      <c r="D9" s="29" t="s">
        <v>28</v>
      </c>
      <c r="E9" s="61">
        <f>E5/E8</f>
        <v>0.7598714772132016</v>
      </c>
      <c r="F9" s="3"/>
      <c r="G9" s="3"/>
      <c r="H9" s="3"/>
    </row>
    <row r="10" spans="1:8" ht="15" customHeight="1">
      <c r="A10" s="103"/>
      <c r="B10" s="4"/>
      <c r="C10" s="130"/>
      <c r="D10" s="29" t="s">
        <v>29</v>
      </c>
      <c r="E10" s="61">
        <f>E6/E8</f>
        <v>0.19644133053954888</v>
      </c>
      <c r="F10" s="3"/>
      <c r="G10" s="3"/>
      <c r="H10" s="3"/>
    </row>
    <row r="11" spans="1:8" ht="15" customHeight="1">
      <c r="A11" s="103"/>
      <c r="B11" s="4"/>
      <c r="C11" s="130"/>
      <c r="D11" s="20" t="s">
        <v>30</v>
      </c>
      <c r="E11" s="61">
        <f>E7/E8</f>
        <v>0.0436871922472495</v>
      </c>
      <c r="F11" s="3"/>
      <c r="G11" s="3"/>
      <c r="H11" s="3"/>
    </row>
    <row r="12" spans="1:8" ht="15" customHeight="1">
      <c r="A12" s="103"/>
      <c r="B12" s="4"/>
      <c r="C12" s="130"/>
      <c r="D12" s="73" t="s">
        <v>3</v>
      </c>
      <c r="E12" s="7">
        <f>SUM(E9:E11)</f>
        <v>1</v>
      </c>
      <c r="F12" s="3"/>
      <c r="G12" s="3"/>
      <c r="H12" s="3"/>
    </row>
    <row r="13" spans="1:15" ht="15" customHeight="1">
      <c r="A13" s="103"/>
      <c r="B13" s="4"/>
      <c r="C13" s="10" t="s">
        <v>16</v>
      </c>
      <c r="D13" s="4"/>
      <c r="E13" s="4"/>
      <c r="H13" s="2"/>
      <c r="I13" s="3"/>
      <c r="J13" s="3"/>
      <c r="K13" s="3"/>
      <c r="L13" s="3"/>
      <c r="M13" s="3"/>
      <c r="N13" s="3"/>
      <c r="O13" s="3"/>
    </row>
    <row r="14" spans="1:15" ht="15" customHeight="1">
      <c r="A14" s="103"/>
      <c r="B14" s="4"/>
      <c r="C14" s="10"/>
      <c r="D14" s="4"/>
      <c r="E14" s="4"/>
      <c r="H14" s="2"/>
      <c r="I14" s="3"/>
      <c r="J14" s="3"/>
      <c r="K14" s="3"/>
      <c r="L14" s="3"/>
      <c r="M14" s="3"/>
      <c r="N14" s="3"/>
      <c r="O14" s="3"/>
    </row>
    <row r="15" spans="1:15" ht="15" customHeight="1">
      <c r="A15" s="103">
        <v>2</v>
      </c>
      <c r="B15" s="4" t="s">
        <v>31</v>
      </c>
      <c r="C15" s="4"/>
      <c r="D15" s="4"/>
      <c r="E15" s="4"/>
      <c r="J15" s="3"/>
      <c r="K15" s="3"/>
      <c r="L15" s="3"/>
      <c r="M15" s="3"/>
      <c r="N15" s="3"/>
      <c r="O15" s="3"/>
    </row>
    <row r="16" spans="1:6" ht="15" customHeight="1">
      <c r="A16" s="103"/>
      <c r="B16" s="4"/>
      <c r="C16" s="124" t="s">
        <v>148</v>
      </c>
      <c r="D16" s="124"/>
      <c r="E16" s="124"/>
      <c r="F16" s="3"/>
    </row>
    <row r="17" spans="1:5" ht="42.75">
      <c r="A17" s="103"/>
      <c r="B17" s="4"/>
      <c r="C17" s="109" t="s">
        <v>147</v>
      </c>
      <c r="D17" s="109" t="s">
        <v>32</v>
      </c>
      <c r="E17" s="109" t="s">
        <v>33</v>
      </c>
    </row>
    <row r="18" spans="1:5" ht="15" customHeight="1">
      <c r="A18" s="103"/>
      <c r="B18" s="4"/>
      <c r="C18" s="100" t="s">
        <v>28</v>
      </c>
      <c r="D18" s="70">
        <v>16898.872759444883</v>
      </c>
      <c r="E18" s="70">
        <v>530.761749299988</v>
      </c>
    </row>
    <row r="19" spans="1:5" ht="15" customHeight="1">
      <c r="A19" s="103"/>
      <c r="B19" s="4"/>
      <c r="C19" s="100" t="s">
        <v>29</v>
      </c>
      <c r="D19" s="70">
        <v>373382.03349584935</v>
      </c>
      <c r="E19" s="70">
        <v>573122.7376334203</v>
      </c>
    </row>
    <row r="20" spans="1:5" ht="15" customHeight="1">
      <c r="A20" s="103"/>
      <c r="B20" s="4"/>
      <c r="C20" s="100" t="s">
        <v>30</v>
      </c>
      <c r="D20" s="70">
        <v>766425.1616743528</v>
      </c>
      <c r="E20" s="70">
        <v>45031.01679778956</v>
      </c>
    </row>
    <row r="21" spans="1:5" ht="27.75" customHeight="1">
      <c r="A21" s="103"/>
      <c r="B21" s="4"/>
      <c r="C21" s="73" t="s">
        <v>149</v>
      </c>
      <c r="D21" s="70">
        <v>121270.79724210601</v>
      </c>
      <c r="E21" s="70">
        <v>117153.22361974062</v>
      </c>
    </row>
    <row r="22" spans="1:15" ht="15" customHeight="1">
      <c r="A22" s="103"/>
      <c r="B22" s="4"/>
      <c r="C22" s="10" t="s">
        <v>16</v>
      </c>
      <c r="D22" s="4"/>
      <c r="E22" s="4"/>
      <c r="H22" s="2"/>
      <c r="I22" s="3"/>
      <c r="J22" s="3"/>
      <c r="K22" s="3"/>
      <c r="L22" s="3"/>
      <c r="M22" s="3"/>
      <c r="N22" s="3"/>
      <c r="O22" s="3"/>
    </row>
    <row r="23" spans="1:15" ht="15" customHeight="1">
      <c r="A23" s="103"/>
      <c r="B23" s="4"/>
      <c r="C23" s="10"/>
      <c r="D23" s="4"/>
      <c r="E23" s="4"/>
      <c r="H23" s="2"/>
      <c r="I23" s="3"/>
      <c r="J23" s="3"/>
      <c r="K23" s="3"/>
      <c r="L23" s="3"/>
      <c r="M23" s="3"/>
      <c r="N23" s="3"/>
      <c r="O23" s="3"/>
    </row>
    <row r="24" spans="1:15" ht="15" customHeight="1">
      <c r="A24" s="103">
        <v>3</v>
      </c>
      <c r="B24" s="4" t="s">
        <v>34</v>
      </c>
      <c r="H24" s="2"/>
      <c r="I24" s="3"/>
      <c r="J24" s="3"/>
      <c r="K24" s="3"/>
      <c r="L24" s="3"/>
      <c r="M24" s="3"/>
      <c r="N24" s="3"/>
      <c r="O24" s="3"/>
    </row>
    <row r="25" spans="1:15" ht="28.5" customHeight="1">
      <c r="A25" s="103"/>
      <c r="B25" s="4"/>
      <c r="C25" s="148" t="s">
        <v>147</v>
      </c>
      <c r="D25" s="149"/>
      <c r="E25" s="120" t="s">
        <v>45</v>
      </c>
      <c r="F25" s="140"/>
      <c r="G25" s="121"/>
      <c r="H25" s="23"/>
      <c r="O25" s="30"/>
    </row>
    <row r="26" spans="1:15" ht="15.75" thickBot="1">
      <c r="A26" s="103"/>
      <c r="B26" s="4"/>
      <c r="C26" s="150"/>
      <c r="D26" s="151"/>
      <c r="E26" s="25" t="s">
        <v>1</v>
      </c>
      <c r="F26" s="25" t="s">
        <v>2</v>
      </c>
      <c r="G26" s="25" t="s">
        <v>3</v>
      </c>
      <c r="H26" s="23"/>
      <c r="O26" s="30"/>
    </row>
    <row r="27" spans="1:15" ht="15" customHeight="1">
      <c r="A27" s="103"/>
      <c r="B27" s="4"/>
      <c r="C27" s="139" t="s">
        <v>5</v>
      </c>
      <c r="D27" s="11" t="s">
        <v>28</v>
      </c>
      <c r="E27" s="32">
        <v>740.5847999999994</v>
      </c>
      <c r="F27" s="40">
        <v>2160.60450000002</v>
      </c>
      <c r="G27" s="32">
        <f aca="true" t="shared" si="0" ref="G27:G33">+E27+F27</f>
        <v>2901.189300000019</v>
      </c>
      <c r="H27" s="23"/>
      <c r="O27" s="31"/>
    </row>
    <row r="28" spans="1:15" ht="15" customHeight="1">
      <c r="A28" s="103"/>
      <c r="B28" s="4"/>
      <c r="C28" s="146"/>
      <c r="D28" s="11" t="s">
        <v>29</v>
      </c>
      <c r="E28" s="32">
        <v>394.07790000000034</v>
      </c>
      <c r="F28" s="32">
        <v>355.93509999999947</v>
      </c>
      <c r="G28" s="32">
        <f t="shared" si="0"/>
        <v>750.0129999999998</v>
      </c>
      <c r="H28" s="24"/>
      <c r="O28" s="31"/>
    </row>
    <row r="29" spans="1:15" ht="15" customHeight="1">
      <c r="A29" s="103"/>
      <c r="B29" s="4"/>
      <c r="C29" s="146"/>
      <c r="D29" s="11" t="s">
        <v>30</v>
      </c>
      <c r="E29" s="32">
        <v>115.38219999999998</v>
      </c>
      <c r="F29" s="32">
        <v>51.4155</v>
      </c>
      <c r="G29" s="32">
        <f t="shared" si="0"/>
        <v>166.7977</v>
      </c>
      <c r="H29" s="24"/>
      <c r="O29" s="31"/>
    </row>
    <row r="30" spans="1:15" ht="15" customHeight="1">
      <c r="A30" s="103"/>
      <c r="B30" s="4"/>
      <c r="C30" s="131"/>
      <c r="D30" s="29" t="s">
        <v>3</v>
      </c>
      <c r="E30" s="32">
        <f>SUM(E27:E29)</f>
        <v>1250.0448999999999</v>
      </c>
      <c r="F30" s="32">
        <f>SUM(F27:F29)</f>
        <v>2567.9551000000192</v>
      </c>
      <c r="G30" s="32">
        <f>SUM(G27:G29)</f>
        <v>3818.000000000019</v>
      </c>
      <c r="H30" s="24"/>
      <c r="O30" s="31"/>
    </row>
    <row r="31" spans="1:15" ht="15" customHeight="1">
      <c r="A31" s="103"/>
      <c r="B31" s="4"/>
      <c r="C31" s="129" t="s">
        <v>0</v>
      </c>
      <c r="D31" s="26" t="s">
        <v>28</v>
      </c>
      <c r="E31" s="41">
        <v>0.2552693821116714</v>
      </c>
      <c r="F31" s="41">
        <v>0.7447306178883263</v>
      </c>
      <c r="G31" s="35">
        <f t="shared" si="0"/>
        <v>0.9999999999999977</v>
      </c>
      <c r="H31" s="21"/>
      <c r="O31" s="3"/>
    </row>
    <row r="32" spans="1:15" ht="15" customHeight="1">
      <c r="A32" s="103"/>
      <c r="B32" s="4"/>
      <c r="C32" s="130"/>
      <c r="D32" s="26" t="s">
        <v>29</v>
      </c>
      <c r="E32" s="41">
        <v>0.5254280925797263</v>
      </c>
      <c r="F32" s="41">
        <v>0.47457190742026817</v>
      </c>
      <c r="G32" s="35">
        <f t="shared" si="0"/>
        <v>0.9999999999999944</v>
      </c>
      <c r="H32" s="2"/>
      <c r="I32" s="3"/>
      <c r="O32" s="3"/>
    </row>
    <row r="33" spans="3:7" ht="15">
      <c r="C33" s="130"/>
      <c r="D33" s="20" t="s">
        <v>30</v>
      </c>
      <c r="E33" s="41">
        <v>0.6917493466636531</v>
      </c>
      <c r="F33" s="41">
        <v>0.30825065333634705</v>
      </c>
      <c r="G33" s="35">
        <f t="shared" si="0"/>
        <v>1</v>
      </c>
    </row>
    <row r="34" spans="3:7" ht="15">
      <c r="C34" s="130"/>
      <c r="D34" s="73" t="s">
        <v>3</v>
      </c>
      <c r="E34" s="41">
        <f>+E30/G30</f>
        <v>0.327408302776321</v>
      </c>
      <c r="F34" s="41">
        <f>+F30/G30</f>
        <v>0.672591697223679</v>
      </c>
      <c r="G34" s="35">
        <f>+G30/G30</f>
        <v>1</v>
      </c>
    </row>
    <row r="35" spans="3:4" ht="15.75">
      <c r="C35" s="10" t="s">
        <v>16</v>
      </c>
      <c r="D35" s="4"/>
    </row>
    <row r="37" spans="1:2" ht="15">
      <c r="A37" s="103">
        <v>4</v>
      </c>
      <c r="B37" s="4" t="s">
        <v>155</v>
      </c>
    </row>
    <row r="38" spans="3:13" ht="15">
      <c r="C38" s="148" t="s">
        <v>147</v>
      </c>
      <c r="D38" s="149"/>
      <c r="E38" s="124" t="s">
        <v>13</v>
      </c>
      <c r="F38" s="124"/>
      <c r="G38" s="124"/>
      <c r="H38" s="124" t="s">
        <v>14</v>
      </c>
      <c r="I38" s="124"/>
      <c r="J38" s="124"/>
      <c r="K38" s="124" t="s">
        <v>15</v>
      </c>
      <c r="L38" s="124"/>
      <c r="M38" s="124"/>
    </row>
    <row r="39" spans="3:13" ht="15" customHeight="1">
      <c r="C39" s="150"/>
      <c r="D39" s="151"/>
      <c r="E39" s="27" t="s">
        <v>1</v>
      </c>
      <c r="F39" s="27" t="s">
        <v>2</v>
      </c>
      <c r="G39" s="27" t="s">
        <v>3</v>
      </c>
      <c r="H39" s="27" t="s">
        <v>1</v>
      </c>
      <c r="I39" s="27" t="s">
        <v>2</v>
      </c>
      <c r="J39" s="27" t="s">
        <v>3</v>
      </c>
      <c r="K39" s="27" t="s">
        <v>1</v>
      </c>
      <c r="L39" s="27" t="s">
        <v>2</v>
      </c>
      <c r="M39" s="27" t="s">
        <v>3</v>
      </c>
    </row>
    <row r="40" spans="3:13" ht="15" customHeight="1">
      <c r="C40" s="139" t="s">
        <v>5</v>
      </c>
      <c r="D40" s="100" t="s">
        <v>28</v>
      </c>
      <c r="E40" s="42">
        <v>241.74559999999994</v>
      </c>
      <c r="F40" s="42">
        <v>2659.443700000027</v>
      </c>
      <c r="G40" s="33">
        <f aca="true" t="shared" si="1" ref="G40:G46">SUM(E40:F40)</f>
        <v>2901.189300000027</v>
      </c>
      <c r="H40" s="42">
        <v>272.7951</v>
      </c>
      <c r="I40" s="42">
        <v>2628.394200000027</v>
      </c>
      <c r="J40" s="33">
        <f aca="true" t="shared" si="2" ref="J40:J46">SUM(H40:I40)</f>
        <v>2901.189300000027</v>
      </c>
      <c r="K40" s="42">
        <v>48.5325</v>
      </c>
      <c r="L40" s="42">
        <v>2852.6568000000275</v>
      </c>
      <c r="M40" s="33">
        <f aca="true" t="shared" si="3" ref="M40:M46">SUM(K40:L40)</f>
        <v>2901.1893000000273</v>
      </c>
    </row>
    <row r="41" spans="3:13" ht="15">
      <c r="C41" s="146"/>
      <c r="D41" s="100" t="s">
        <v>29</v>
      </c>
      <c r="E41" s="42">
        <v>176.1238999999999</v>
      </c>
      <c r="F41" s="42">
        <v>573.8891000000017</v>
      </c>
      <c r="G41" s="33">
        <f t="shared" si="1"/>
        <v>750.0130000000016</v>
      </c>
      <c r="H41" s="42">
        <v>149.53340000000003</v>
      </c>
      <c r="I41" s="42">
        <v>600.4796000000017</v>
      </c>
      <c r="J41" s="33">
        <f t="shared" si="2"/>
        <v>750.0130000000017</v>
      </c>
      <c r="K41" s="42">
        <v>50.48709999999999</v>
      </c>
      <c r="L41" s="42">
        <v>699.5259000000027</v>
      </c>
      <c r="M41" s="33">
        <f t="shared" si="3"/>
        <v>750.0130000000026</v>
      </c>
    </row>
    <row r="42" spans="3:13" ht="15">
      <c r="C42" s="146"/>
      <c r="D42" s="100" t="s">
        <v>30</v>
      </c>
      <c r="E42" s="42">
        <v>62.1915</v>
      </c>
      <c r="F42" s="42">
        <v>104.6062</v>
      </c>
      <c r="G42" s="33">
        <f t="shared" si="1"/>
        <v>166.7977</v>
      </c>
      <c r="H42" s="42">
        <v>30.3494</v>
      </c>
      <c r="I42" s="42">
        <v>136.4483</v>
      </c>
      <c r="J42" s="33">
        <f t="shared" si="2"/>
        <v>166.7977</v>
      </c>
      <c r="K42" s="42">
        <v>11.4081</v>
      </c>
      <c r="L42" s="42">
        <v>155.38959999999986</v>
      </c>
      <c r="M42" s="33">
        <f t="shared" si="3"/>
        <v>166.79769999999985</v>
      </c>
    </row>
    <row r="43" spans="3:13" ht="15">
      <c r="C43" s="131"/>
      <c r="D43" s="29" t="s">
        <v>3</v>
      </c>
      <c r="E43" s="42">
        <f>SUM(E40:E42)</f>
        <v>480.06099999999986</v>
      </c>
      <c r="F43" s="42">
        <f aca="true" t="shared" si="4" ref="F43:L43">SUM(F40:F42)</f>
        <v>3337.939000000029</v>
      </c>
      <c r="G43" s="33">
        <f t="shared" si="1"/>
        <v>3818.0000000000286</v>
      </c>
      <c r="H43" s="42">
        <f t="shared" si="4"/>
        <v>452.6779</v>
      </c>
      <c r="I43" s="42">
        <f t="shared" si="4"/>
        <v>3365.3221000000285</v>
      </c>
      <c r="J43" s="33">
        <f t="shared" si="2"/>
        <v>3818.0000000000286</v>
      </c>
      <c r="K43" s="42">
        <f t="shared" si="4"/>
        <v>110.4277</v>
      </c>
      <c r="L43" s="42">
        <f t="shared" si="4"/>
        <v>3707.5723000000303</v>
      </c>
      <c r="M43" s="33">
        <f t="shared" si="3"/>
        <v>3818.0000000000305</v>
      </c>
    </row>
    <row r="44" spans="3:13" ht="15" customHeight="1">
      <c r="C44" s="129" t="s">
        <v>0</v>
      </c>
      <c r="D44" s="29" t="s">
        <v>28</v>
      </c>
      <c r="E44" s="41">
        <v>0.0833263792886585</v>
      </c>
      <c r="F44" s="41">
        <v>0.9166736207113414</v>
      </c>
      <c r="G44" s="35">
        <f t="shared" si="1"/>
        <v>0.9999999999999999</v>
      </c>
      <c r="H44" s="41">
        <v>0.09402871436207125</v>
      </c>
      <c r="I44" s="41">
        <v>0.9059712856379286</v>
      </c>
      <c r="J44" s="35">
        <f t="shared" si="2"/>
        <v>0.9999999999999999</v>
      </c>
      <c r="K44" s="41">
        <v>0.016728484418441616</v>
      </c>
      <c r="L44" s="41">
        <v>0.983271515581558</v>
      </c>
      <c r="M44" s="35">
        <f t="shared" si="3"/>
        <v>0.9999999999999997</v>
      </c>
    </row>
    <row r="45" spans="3:13" ht="15">
      <c r="C45" s="130"/>
      <c r="D45" s="29" t="s">
        <v>29</v>
      </c>
      <c r="E45" s="41">
        <v>0.23482779631819584</v>
      </c>
      <c r="F45" s="41">
        <v>0.7651722036818012</v>
      </c>
      <c r="G45" s="35">
        <f t="shared" si="1"/>
        <v>0.999999999999997</v>
      </c>
      <c r="H45" s="41">
        <v>0.1993744108435444</v>
      </c>
      <c r="I45" s="41">
        <v>0.8006255891564527</v>
      </c>
      <c r="J45" s="35">
        <f t="shared" si="2"/>
        <v>0.9999999999999971</v>
      </c>
      <c r="K45" s="41">
        <v>0.0673149665405796</v>
      </c>
      <c r="L45" s="41">
        <v>0.9326850334594188</v>
      </c>
      <c r="M45" s="35">
        <f t="shared" si="3"/>
        <v>0.9999999999999983</v>
      </c>
    </row>
    <row r="46" spans="3:13" ht="15">
      <c r="C46" s="130"/>
      <c r="D46" s="20" t="s">
        <v>30</v>
      </c>
      <c r="E46" s="41">
        <v>0.3728558607223002</v>
      </c>
      <c r="F46" s="41">
        <v>0.6271441392777001</v>
      </c>
      <c r="G46" s="35">
        <f t="shared" si="1"/>
        <v>1.0000000000000002</v>
      </c>
      <c r="H46" s="41">
        <v>0.1819533482775842</v>
      </c>
      <c r="I46" s="41">
        <v>0.818046651722416</v>
      </c>
      <c r="J46" s="35">
        <f t="shared" si="2"/>
        <v>1.0000000000000002</v>
      </c>
      <c r="K46" s="41">
        <v>0.06839482798623724</v>
      </c>
      <c r="L46" s="41">
        <v>0.9316051720137621</v>
      </c>
      <c r="M46" s="35">
        <f t="shared" si="3"/>
        <v>0.9999999999999993</v>
      </c>
    </row>
    <row r="47" spans="3:13" ht="15">
      <c r="C47" s="130"/>
      <c r="D47" s="73" t="s">
        <v>3</v>
      </c>
      <c r="E47" s="41">
        <f>+E43/$G$43</f>
        <v>0.12573624934520594</v>
      </c>
      <c r="F47" s="41">
        <f aca="true" t="shared" si="5" ref="F47:M47">+F43/$G$43</f>
        <v>0.8742637506547941</v>
      </c>
      <c r="G47" s="35">
        <f t="shared" si="5"/>
        <v>1</v>
      </c>
      <c r="H47" s="41">
        <f t="shared" si="5"/>
        <v>0.11856414353064343</v>
      </c>
      <c r="I47" s="41">
        <f t="shared" si="5"/>
        <v>0.8814358564693565</v>
      </c>
      <c r="J47" s="35">
        <f t="shared" si="5"/>
        <v>1</v>
      </c>
      <c r="K47" s="41">
        <f t="shared" si="5"/>
        <v>0.02892291775798826</v>
      </c>
      <c r="L47" s="41">
        <f t="shared" si="5"/>
        <v>0.9710770822420122</v>
      </c>
      <c r="M47" s="35">
        <f t="shared" si="5"/>
        <v>1.0000000000000004</v>
      </c>
    </row>
    <row r="48" spans="3:8" ht="15.75">
      <c r="C48" s="10" t="s">
        <v>16</v>
      </c>
      <c r="D48" s="4"/>
      <c r="E48" s="4"/>
      <c r="H48" s="2"/>
    </row>
    <row r="49" spans="3:8" ht="15.75">
      <c r="C49" s="10"/>
      <c r="D49" s="4"/>
      <c r="E49" s="4"/>
      <c r="H49" s="2"/>
    </row>
    <row r="50" spans="1:8" ht="15">
      <c r="A50" s="4">
        <v>5</v>
      </c>
      <c r="B50" s="4" t="s">
        <v>158</v>
      </c>
      <c r="D50" s="4"/>
      <c r="E50" s="4"/>
      <c r="H50" s="2"/>
    </row>
    <row r="51" spans="3:9" ht="15">
      <c r="C51" s="148" t="s">
        <v>147</v>
      </c>
      <c r="D51" s="149"/>
      <c r="E51" s="117" t="s">
        <v>138</v>
      </c>
      <c r="F51" s="118"/>
      <c r="G51" s="131"/>
      <c r="I51" s="2"/>
    </row>
    <row r="52" spans="3:9" ht="28.5">
      <c r="C52" s="150"/>
      <c r="D52" s="151"/>
      <c r="E52" s="59" t="s">
        <v>146</v>
      </c>
      <c r="F52" s="59" t="s">
        <v>139</v>
      </c>
      <c r="G52" s="59" t="s">
        <v>3</v>
      </c>
      <c r="I52" s="2"/>
    </row>
    <row r="53" spans="3:8" ht="15" customHeight="1">
      <c r="C53" s="139" t="s">
        <v>5</v>
      </c>
      <c r="D53" s="100" t="s">
        <v>28</v>
      </c>
      <c r="E53" s="42">
        <v>76.07310000000001</v>
      </c>
      <c r="F53" s="42">
        <f>+H40-E53</f>
        <v>196.72199999999998</v>
      </c>
      <c r="G53" s="33">
        <f aca="true" t="shared" si="6" ref="G53:G59">+E53+F53</f>
        <v>272.7951</v>
      </c>
      <c r="H53" s="2"/>
    </row>
    <row r="54" spans="3:8" ht="15">
      <c r="C54" s="146"/>
      <c r="D54" s="100" t="s">
        <v>29</v>
      </c>
      <c r="E54" s="42">
        <v>49.64009999999999</v>
      </c>
      <c r="F54" s="42">
        <f>+H41-E54</f>
        <v>99.89330000000004</v>
      </c>
      <c r="G54" s="33">
        <f t="shared" si="6"/>
        <v>149.53340000000003</v>
      </c>
      <c r="H54" s="2"/>
    </row>
    <row r="55" spans="3:8" ht="15">
      <c r="C55" s="146"/>
      <c r="D55" s="100" t="s">
        <v>30</v>
      </c>
      <c r="E55" s="42">
        <v>11.3641</v>
      </c>
      <c r="F55" s="42">
        <f>+H42-E55</f>
        <v>18.9853</v>
      </c>
      <c r="G55" s="33">
        <f t="shared" si="6"/>
        <v>30.3494</v>
      </c>
      <c r="H55" s="2"/>
    </row>
    <row r="56" spans="3:8" ht="15">
      <c r="C56" s="131"/>
      <c r="D56" s="29" t="s">
        <v>3</v>
      </c>
      <c r="E56" s="42">
        <f>SUM(E53:E55)</f>
        <v>137.0773</v>
      </c>
      <c r="F56" s="42">
        <f>SUM(F53:F55)</f>
        <v>315.60060000000004</v>
      </c>
      <c r="G56" s="33">
        <f t="shared" si="6"/>
        <v>452.6779</v>
      </c>
      <c r="H56" s="2"/>
    </row>
    <row r="57" spans="3:8" ht="15" customHeight="1">
      <c r="C57" s="129" t="s">
        <v>0</v>
      </c>
      <c r="D57" s="29" t="s">
        <v>28</v>
      </c>
      <c r="E57" s="41">
        <f>+E53/G53</f>
        <v>0.278865346188403</v>
      </c>
      <c r="F57" s="41">
        <f>+F53/G53</f>
        <v>0.721134653811597</v>
      </c>
      <c r="G57" s="35">
        <f t="shared" si="6"/>
        <v>1</v>
      </c>
      <c r="H57" s="2"/>
    </row>
    <row r="58" spans="3:8" ht="15">
      <c r="C58" s="130"/>
      <c r="D58" s="29" t="s">
        <v>29</v>
      </c>
      <c r="E58" s="41">
        <f>+E54/G54</f>
        <v>0.33196663755388417</v>
      </c>
      <c r="F58" s="41">
        <f>+F54/G54</f>
        <v>0.6680333624461159</v>
      </c>
      <c r="G58" s="35">
        <f t="shared" si="6"/>
        <v>1</v>
      </c>
      <c r="H58" s="2"/>
    </row>
    <row r="59" spans="3:8" ht="15">
      <c r="C59" s="130"/>
      <c r="D59" s="20" t="s">
        <v>30</v>
      </c>
      <c r="E59" s="41">
        <f>+E55/G55</f>
        <v>0.37444232834916014</v>
      </c>
      <c r="F59" s="41">
        <f>+F55/G55</f>
        <v>0.6255576716508399</v>
      </c>
      <c r="G59" s="35">
        <f t="shared" si="6"/>
        <v>1</v>
      </c>
      <c r="H59" s="2"/>
    </row>
    <row r="60" spans="3:8" ht="15">
      <c r="C60" s="130"/>
      <c r="D60" s="73" t="s">
        <v>3</v>
      </c>
      <c r="E60" s="41">
        <f>+E56/G56</f>
        <v>0.30281420851338225</v>
      </c>
      <c r="F60" s="41">
        <f>+F56/G56</f>
        <v>0.6971857914866179</v>
      </c>
      <c r="G60" s="35">
        <f>+G56/$G$56</f>
        <v>1</v>
      </c>
      <c r="H60" s="2"/>
    </row>
    <row r="61" spans="3:8" ht="15.75">
      <c r="C61" s="10" t="s">
        <v>16</v>
      </c>
      <c r="D61" s="4"/>
      <c r="E61" s="4"/>
      <c r="H61" s="2"/>
    </row>
    <row r="63" spans="1:15" ht="15" customHeight="1">
      <c r="A63" s="103">
        <v>6</v>
      </c>
      <c r="B63" s="4" t="s">
        <v>17</v>
      </c>
      <c r="C63" s="4"/>
      <c r="D63" s="4"/>
      <c r="E63" s="4"/>
      <c r="H63" s="2"/>
      <c r="I63" s="3"/>
      <c r="J63" s="3"/>
      <c r="K63" s="3"/>
      <c r="L63" s="3"/>
      <c r="M63" s="3"/>
      <c r="N63" s="3"/>
      <c r="O63" s="3"/>
    </row>
    <row r="64" spans="3:5" ht="25.5" customHeight="1">
      <c r="C64" s="130" t="s">
        <v>147</v>
      </c>
      <c r="D64" s="146"/>
      <c r="E64" s="152" t="s">
        <v>17</v>
      </c>
    </row>
    <row r="65" spans="3:5" ht="34.5" customHeight="1">
      <c r="C65" s="118"/>
      <c r="D65" s="131"/>
      <c r="E65" s="152"/>
    </row>
    <row r="66" spans="3:5" ht="15" customHeight="1">
      <c r="C66" s="129" t="s">
        <v>5</v>
      </c>
      <c r="D66" s="20" t="s">
        <v>28</v>
      </c>
      <c r="E66" s="44">
        <v>36128.944799999845</v>
      </c>
    </row>
    <row r="67" spans="3:5" ht="15">
      <c r="C67" s="130"/>
      <c r="D67" s="20" t="s">
        <v>29</v>
      </c>
      <c r="E67" s="44">
        <v>119231.58840000028</v>
      </c>
    </row>
    <row r="68" spans="3:5" ht="15">
      <c r="C68" s="130"/>
      <c r="D68" s="20" t="s">
        <v>30</v>
      </c>
      <c r="E68" s="44">
        <v>50271</v>
      </c>
    </row>
    <row r="69" spans="3:5" ht="15">
      <c r="C69" s="130"/>
      <c r="D69" s="20" t="s">
        <v>3</v>
      </c>
      <c r="E69" s="44">
        <f>SUM(E66:E68)</f>
        <v>205631.53320000012</v>
      </c>
    </row>
    <row r="70" spans="3:5" ht="15" customHeight="1">
      <c r="C70" s="154" t="s">
        <v>54</v>
      </c>
      <c r="D70" s="20" t="s">
        <v>28</v>
      </c>
      <c r="E70" s="49">
        <f>+E66/$E$69</f>
        <v>0.17569749268396653</v>
      </c>
    </row>
    <row r="71" spans="3:5" ht="15">
      <c r="C71" s="155"/>
      <c r="D71" s="20" t="s">
        <v>29</v>
      </c>
      <c r="E71" s="49">
        <f>+E67/$E$69</f>
        <v>0.5798312473993663</v>
      </c>
    </row>
    <row r="72" spans="3:5" ht="15">
      <c r="C72" s="155"/>
      <c r="D72" s="20" t="s">
        <v>30</v>
      </c>
      <c r="E72" s="49">
        <f>+E68/$E$69</f>
        <v>0.24447125991666716</v>
      </c>
    </row>
    <row r="73" spans="3:5" ht="15">
      <c r="C73" s="156"/>
      <c r="D73" s="20" t="s">
        <v>3</v>
      </c>
      <c r="E73" s="108">
        <f>+E69/$E$69</f>
        <v>1</v>
      </c>
    </row>
    <row r="74" spans="3:5" ht="15.75">
      <c r="C74" s="10" t="s">
        <v>16</v>
      </c>
      <c r="E74" s="72"/>
    </row>
    <row r="76" spans="1:15" ht="15" customHeight="1">
      <c r="A76" s="103">
        <v>7</v>
      </c>
      <c r="B76" s="4" t="s">
        <v>35</v>
      </c>
      <c r="C76" s="4"/>
      <c r="D76" s="4"/>
      <c r="E76" s="4"/>
      <c r="H76" s="2"/>
      <c r="I76" s="3"/>
      <c r="J76" s="3"/>
      <c r="K76" s="3"/>
      <c r="L76" s="3"/>
      <c r="M76" s="3"/>
      <c r="N76" s="3"/>
      <c r="O76" s="3"/>
    </row>
    <row r="77" spans="3:5" ht="15.75" customHeight="1">
      <c r="C77" s="120" t="s">
        <v>35</v>
      </c>
      <c r="D77" s="140"/>
      <c r="E77" s="121"/>
    </row>
    <row r="78" spans="3:5" ht="56.25" customHeight="1">
      <c r="C78" s="153" t="s">
        <v>147</v>
      </c>
      <c r="D78" s="139"/>
      <c r="E78" s="27" t="s">
        <v>19</v>
      </c>
    </row>
    <row r="79" spans="3:5" ht="15" customHeight="1">
      <c r="C79" s="154" t="s">
        <v>5</v>
      </c>
      <c r="D79" s="20" t="s">
        <v>28</v>
      </c>
      <c r="E79" s="42">
        <v>1550.8524000000011</v>
      </c>
    </row>
    <row r="80" spans="3:5" ht="15">
      <c r="C80" s="155"/>
      <c r="D80" s="20" t="s">
        <v>29</v>
      </c>
      <c r="E80" s="42">
        <v>1746.2607</v>
      </c>
    </row>
    <row r="81" spans="3:5" ht="15">
      <c r="C81" s="155"/>
      <c r="D81" s="20" t="s">
        <v>30</v>
      </c>
      <c r="E81" s="42">
        <v>1072.996</v>
      </c>
    </row>
    <row r="82" spans="3:5" ht="15">
      <c r="C82" s="156"/>
      <c r="D82" s="20" t="s">
        <v>3</v>
      </c>
      <c r="E82" s="42">
        <f>SUM(E79:E81)</f>
        <v>4370.1091000000015</v>
      </c>
    </row>
    <row r="83" spans="3:9" ht="15" customHeight="1">
      <c r="C83" s="154" t="s">
        <v>54</v>
      </c>
      <c r="D83" s="20" t="s">
        <v>28</v>
      </c>
      <c r="E83" s="49">
        <f>+E79/E66</f>
        <v>0.04292548283890117</v>
      </c>
      <c r="F83" s="74"/>
      <c r="G83" s="74"/>
      <c r="H83" s="75"/>
      <c r="I83" s="74"/>
    </row>
    <row r="84" spans="3:9" ht="15">
      <c r="C84" s="155"/>
      <c r="D84" s="20" t="s">
        <v>29</v>
      </c>
      <c r="E84" s="49">
        <f>+E80/E67</f>
        <v>0.014645956859533005</v>
      </c>
      <c r="F84" s="74"/>
      <c r="G84" s="74"/>
      <c r="H84" s="75"/>
      <c r="I84" s="74"/>
    </row>
    <row r="85" spans="3:9" ht="15">
      <c r="C85" s="155"/>
      <c r="D85" s="20" t="s">
        <v>30</v>
      </c>
      <c r="E85" s="49">
        <f>+E81/E68</f>
        <v>0.021344234250363033</v>
      </c>
      <c r="F85" s="74"/>
      <c r="G85" s="74"/>
      <c r="H85" s="75"/>
      <c r="I85" s="74"/>
    </row>
    <row r="86" spans="3:9" ht="15">
      <c r="C86" s="156"/>
      <c r="D86" s="20" t="s">
        <v>3</v>
      </c>
      <c r="E86" s="49">
        <f>+E82/E69</f>
        <v>0.021252134981406632</v>
      </c>
      <c r="F86" s="74"/>
      <c r="G86" s="74"/>
      <c r="H86" s="75"/>
      <c r="I86" s="74"/>
    </row>
    <row r="87" spans="3:9" ht="15" customHeight="1">
      <c r="C87" s="10" t="s">
        <v>16</v>
      </c>
      <c r="I87" s="3"/>
    </row>
    <row r="88" spans="3:9" ht="15" customHeight="1">
      <c r="C88" s="10"/>
      <c r="I88" s="3"/>
    </row>
    <row r="89" spans="3:7" ht="15" customHeight="1">
      <c r="C89" s="124" t="s">
        <v>35</v>
      </c>
      <c r="D89" s="124"/>
      <c r="E89" s="124"/>
      <c r="F89" s="124"/>
      <c r="G89" s="124"/>
    </row>
    <row r="90" spans="3:7" ht="57">
      <c r="C90" s="153" t="s">
        <v>147</v>
      </c>
      <c r="D90" s="139"/>
      <c r="E90" s="60" t="s">
        <v>58</v>
      </c>
      <c r="F90" s="60" t="s">
        <v>59</v>
      </c>
      <c r="G90" s="60" t="s">
        <v>21</v>
      </c>
    </row>
    <row r="91" spans="3:7" ht="15" customHeight="1">
      <c r="C91" s="154" t="s">
        <v>5</v>
      </c>
      <c r="D91" s="20" t="s">
        <v>28</v>
      </c>
      <c r="E91" s="44">
        <v>466.6436999999998</v>
      </c>
      <c r="F91" s="44">
        <v>1084.2086999999997</v>
      </c>
      <c r="G91" s="44">
        <v>384.88069999999993</v>
      </c>
    </row>
    <row r="92" spans="3:7" ht="15">
      <c r="C92" s="155"/>
      <c r="D92" s="20" t="s">
        <v>29</v>
      </c>
      <c r="E92" s="44">
        <v>1095.4573000000005</v>
      </c>
      <c r="F92" s="44">
        <v>650.8034000000001</v>
      </c>
      <c r="G92" s="44">
        <v>435.58759999999984</v>
      </c>
    </row>
    <row r="93" spans="3:7" ht="15">
      <c r="C93" s="155"/>
      <c r="D93" s="20" t="s">
        <v>30</v>
      </c>
      <c r="E93" s="44">
        <v>591.3018999999999</v>
      </c>
      <c r="F93" s="44">
        <v>482.6941000000002</v>
      </c>
      <c r="G93" s="44">
        <v>104.3372</v>
      </c>
    </row>
    <row r="94" spans="3:7" ht="15">
      <c r="C94" s="156"/>
      <c r="D94" s="20" t="s">
        <v>3</v>
      </c>
      <c r="E94" s="44">
        <f>SUM(E91:E93)</f>
        <v>2153.4029</v>
      </c>
      <c r="F94" s="44">
        <f>SUM(F91:F93)</f>
        <v>2217.7062</v>
      </c>
      <c r="G94" s="44">
        <f>SUM(G91:G93)</f>
        <v>924.8054999999997</v>
      </c>
    </row>
    <row r="95" spans="3:9" ht="15" customHeight="1">
      <c r="C95" s="154" t="s">
        <v>54</v>
      </c>
      <c r="D95" s="20" t="s">
        <v>28</v>
      </c>
      <c r="E95" s="49">
        <f>+E91/$E$79</f>
        <v>0.3008949787871492</v>
      </c>
      <c r="F95" s="49">
        <f>+F91/$E$79</f>
        <v>0.6991050212128497</v>
      </c>
      <c r="G95" s="49">
        <f>+G91/$E$79</f>
        <v>0.24817364953621612</v>
      </c>
      <c r="H95" s="75"/>
      <c r="I95" s="74"/>
    </row>
    <row r="96" spans="3:9" ht="15">
      <c r="C96" s="155"/>
      <c r="D96" s="20" t="s">
        <v>29</v>
      </c>
      <c r="E96" s="49">
        <f>+E92/$E$80</f>
        <v>0.6273160130099706</v>
      </c>
      <c r="F96" s="49">
        <f>+F92/$E$80</f>
        <v>0.3726839869900297</v>
      </c>
      <c r="G96" s="49">
        <f>+G92/$E$80</f>
        <v>0.2494401895432909</v>
      </c>
      <c r="H96" s="75"/>
      <c r="I96" s="74"/>
    </row>
    <row r="97" spans="3:9" ht="15">
      <c r="C97" s="155"/>
      <c r="D97" s="20" t="s">
        <v>30</v>
      </c>
      <c r="E97" s="49">
        <f>+E93/$E$81</f>
        <v>0.5510755864886727</v>
      </c>
      <c r="F97" s="49">
        <f>+F93/$E$81</f>
        <v>0.44985638343479395</v>
      </c>
      <c r="G97" s="49">
        <f>+G93/$E$81</f>
        <v>0.09723913229872244</v>
      </c>
      <c r="H97" s="75"/>
      <c r="I97" s="74"/>
    </row>
    <row r="98" spans="3:9" ht="15">
      <c r="C98" s="156"/>
      <c r="D98" s="20" t="s">
        <v>3</v>
      </c>
      <c r="E98" s="49">
        <f>+E94/$E$82</f>
        <v>0.4927572403169521</v>
      </c>
      <c r="F98" s="49">
        <f>+F94/$E$82</f>
        <v>0.5074715869221662</v>
      </c>
      <c r="G98" s="49">
        <f>+G94/$E$82</f>
        <v>0.2116206892866815</v>
      </c>
      <c r="H98" s="75"/>
      <c r="I98" s="74"/>
    </row>
    <row r="99" spans="3:9" ht="15" customHeight="1">
      <c r="C99" s="10" t="s">
        <v>16</v>
      </c>
      <c r="I99" s="3"/>
    </row>
    <row r="101" spans="1:2" ht="15">
      <c r="A101" s="4">
        <v>8</v>
      </c>
      <c r="B101" s="4" t="s">
        <v>60</v>
      </c>
    </row>
    <row r="102" spans="3:8" ht="15.75" customHeight="1">
      <c r="C102" s="124" t="s">
        <v>60</v>
      </c>
      <c r="D102" s="124"/>
      <c r="E102" s="124"/>
      <c r="F102" s="124"/>
      <c r="G102" s="124"/>
      <c r="H102" s="124"/>
    </row>
    <row r="103" spans="3:8" ht="15">
      <c r="C103" s="124" t="s">
        <v>136</v>
      </c>
      <c r="D103" s="124"/>
      <c r="E103" s="60" t="s">
        <v>53</v>
      </c>
      <c r="F103" s="60" t="s">
        <v>7</v>
      </c>
      <c r="G103" s="60" t="s">
        <v>23</v>
      </c>
      <c r="H103" s="60" t="s">
        <v>24</v>
      </c>
    </row>
    <row r="104" spans="3:8" ht="15" customHeight="1">
      <c r="C104" s="124" t="s">
        <v>5</v>
      </c>
      <c r="D104" s="11" t="s">
        <v>28</v>
      </c>
      <c r="E104" s="76">
        <v>1012.7</v>
      </c>
      <c r="F104" s="76">
        <v>2145776.949764733</v>
      </c>
      <c r="G104" s="76">
        <v>243565587</v>
      </c>
      <c r="H104" s="76">
        <v>1682037214.4016445</v>
      </c>
    </row>
    <row r="105" spans="3:8" ht="15">
      <c r="C105" s="124"/>
      <c r="D105" s="11" t="s">
        <v>29</v>
      </c>
      <c r="E105" s="76">
        <v>355.79</v>
      </c>
      <c r="F105" s="76">
        <v>11011305.879288778</v>
      </c>
      <c r="G105" s="76">
        <v>611050994</v>
      </c>
      <c r="H105" s="76">
        <v>4438135464.042631</v>
      </c>
    </row>
    <row r="106" spans="3:8" ht="15">
      <c r="C106" s="124"/>
      <c r="D106" s="11" t="s">
        <v>30</v>
      </c>
      <c r="E106" s="76">
        <v>2283.03</v>
      </c>
      <c r="F106" s="76">
        <v>78242685.43669221</v>
      </c>
      <c r="G106" s="76">
        <v>5204467091</v>
      </c>
      <c r="H106" s="76">
        <v>9027813179.593506</v>
      </c>
    </row>
    <row r="107" spans="3:8" ht="15">
      <c r="C107" s="60"/>
      <c r="D107" s="11" t="s">
        <v>3</v>
      </c>
      <c r="E107" s="76">
        <v>355.79</v>
      </c>
      <c r="F107" s="76">
        <v>11631562.212128773</v>
      </c>
      <c r="G107" s="76">
        <v>5204467091</v>
      </c>
      <c r="H107" s="76">
        <v>15147985858.03776</v>
      </c>
    </row>
    <row r="108" ht="15.75">
      <c r="C108" s="10" t="s">
        <v>16</v>
      </c>
    </row>
    <row r="109" ht="15.75">
      <c r="C109" s="10"/>
    </row>
    <row r="110" spans="1:15" ht="15" customHeight="1">
      <c r="A110" s="4">
        <v>9</v>
      </c>
      <c r="B110" s="4" t="s">
        <v>164</v>
      </c>
      <c r="C110" s="4"/>
      <c r="D110" s="4"/>
      <c r="E110" s="4"/>
      <c r="H110" s="2"/>
      <c r="I110" s="3"/>
      <c r="J110" s="3"/>
      <c r="K110" s="3"/>
      <c r="L110" s="3"/>
      <c r="M110" s="3"/>
      <c r="N110" s="3"/>
      <c r="O110" s="3"/>
    </row>
    <row r="111" spans="3:8" ht="15.75" customHeight="1">
      <c r="C111" s="124" t="s">
        <v>143</v>
      </c>
      <c r="D111" s="124"/>
      <c r="E111" s="124"/>
      <c r="F111" s="124"/>
      <c r="G111" s="124"/>
      <c r="H111" s="124"/>
    </row>
    <row r="112" spans="3:8" ht="15">
      <c r="C112" s="124" t="s">
        <v>136</v>
      </c>
      <c r="D112" s="124"/>
      <c r="E112" s="60" t="s">
        <v>53</v>
      </c>
      <c r="F112" s="60" t="s">
        <v>7</v>
      </c>
      <c r="G112" s="60" t="s">
        <v>23</v>
      </c>
      <c r="H112" s="60" t="s">
        <v>24</v>
      </c>
    </row>
    <row r="113" spans="3:8" ht="15" customHeight="1">
      <c r="C113" s="124" t="s">
        <v>5</v>
      </c>
      <c r="D113" s="20" t="s">
        <v>28</v>
      </c>
      <c r="E113" s="76">
        <v>118.68</v>
      </c>
      <c r="F113" s="76">
        <v>371111.5156056931</v>
      </c>
      <c r="G113" s="76">
        <v>15817863</v>
      </c>
      <c r="H113" s="76">
        <v>98328816.50724702</v>
      </c>
    </row>
    <row r="114" spans="3:8" ht="15">
      <c r="C114" s="124"/>
      <c r="D114" s="20" t="s">
        <v>29</v>
      </c>
      <c r="E114" s="76">
        <v>259.295</v>
      </c>
      <c r="F114" s="76">
        <v>2772199.4460631674</v>
      </c>
      <c r="G114" s="76">
        <v>158785373</v>
      </c>
      <c r="H114" s="76">
        <v>621700378.2727413</v>
      </c>
    </row>
    <row r="115" spans="3:8" ht="15">
      <c r="C115" s="124"/>
      <c r="D115" s="20" t="s">
        <v>30</v>
      </c>
      <c r="E115" s="76">
        <v>904.13</v>
      </c>
      <c r="F115" s="76">
        <v>4483972.770420912</v>
      </c>
      <c r="G115" s="76">
        <v>148200168</v>
      </c>
      <c r="H115" s="76">
        <v>395024100.758494</v>
      </c>
    </row>
    <row r="116" spans="3:8" ht="15">
      <c r="C116" s="124"/>
      <c r="D116" s="20" t="s">
        <v>3</v>
      </c>
      <c r="E116" s="76">
        <v>118.68</v>
      </c>
      <c r="F116" s="76">
        <v>1931440.258191741</v>
      </c>
      <c r="G116" s="76">
        <v>158785373</v>
      </c>
      <c r="H116" s="76">
        <v>1115053295.5384831</v>
      </c>
    </row>
    <row r="117" spans="3:9" ht="15" customHeight="1">
      <c r="C117" s="10" t="s">
        <v>16</v>
      </c>
      <c r="D117" s="4"/>
      <c r="E117" s="4"/>
      <c r="H117" s="2"/>
      <c r="I117" s="3"/>
    </row>
    <row r="119" spans="3:7" ht="15">
      <c r="C119" s="148" t="s">
        <v>57</v>
      </c>
      <c r="D119" s="149"/>
      <c r="E119" s="124" t="s">
        <v>61</v>
      </c>
      <c r="F119" s="124"/>
      <c r="G119" s="124"/>
    </row>
    <row r="120" spans="3:7" ht="15">
      <c r="C120" s="150"/>
      <c r="D120" s="151"/>
      <c r="E120" s="27" t="s">
        <v>1</v>
      </c>
      <c r="F120" s="27" t="s">
        <v>2</v>
      </c>
      <c r="G120" s="27" t="s">
        <v>3</v>
      </c>
    </row>
    <row r="121" spans="3:7" ht="15" customHeight="1">
      <c r="C121" s="139" t="s">
        <v>5</v>
      </c>
      <c r="D121" s="11" t="s">
        <v>28</v>
      </c>
      <c r="E121" s="44">
        <v>122.39510000000007</v>
      </c>
      <c r="F121" s="44">
        <v>2778.7942000000266</v>
      </c>
      <c r="G121" s="76">
        <f aca="true" t="shared" si="7" ref="G121:G127">SUM(E121:F121)</f>
        <v>2901.189300000027</v>
      </c>
    </row>
    <row r="122" spans="3:7" ht="15">
      <c r="C122" s="146"/>
      <c r="D122" s="11" t="s">
        <v>29</v>
      </c>
      <c r="E122" s="44">
        <v>151.0373</v>
      </c>
      <c r="F122" s="44">
        <v>598.9757000000017</v>
      </c>
      <c r="G122" s="76">
        <f t="shared" si="7"/>
        <v>750.0130000000016</v>
      </c>
    </row>
    <row r="123" spans="3:7" ht="15">
      <c r="C123" s="146"/>
      <c r="D123" s="11" t="s">
        <v>30</v>
      </c>
      <c r="E123" s="44">
        <v>64.4573</v>
      </c>
      <c r="F123" s="44">
        <v>102.34040000000002</v>
      </c>
      <c r="G123" s="76">
        <f t="shared" si="7"/>
        <v>166.79770000000002</v>
      </c>
    </row>
    <row r="124" spans="3:7" ht="15">
      <c r="C124" s="131"/>
      <c r="D124" s="20" t="s">
        <v>3</v>
      </c>
      <c r="E124" s="71">
        <f>+E121+E122+E123</f>
        <v>337.88970000000006</v>
      </c>
      <c r="F124" s="71">
        <f>+F121+F122+F123</f>
        <v>3480.1103000000285</v>
      </c>
      <c r="G124" s="71">
        <f>+G121+G122+G123</f>
        <v>3818.0000000000286</v>
      </c>
    </row>
    <row r="125" spans="3:7" ht="15" customHeight="1">
      <c r="C125" s="129" t="s">
        <v>0</v>
      </c>
      <c r="D125" s="29" t="s">
        <v>28</v>
      </c>
      <c r="E125" s="36">
        <v>0.042187905491033934</v>
      </c>
      <c r="F125" s="36">
        <v>0.9578120945089657</v>
      </c>
      <c r="G125" s="77">
        <f t="shared" si="7"/>
        <v>0.9999999999999996</v>
      </c>
    </row>
    <row r="126" spans="3:7" ht="15" customHeight="1">
      <c r="C126" s="130"/>
      <c r="D126" s="29" t="s">
        <v>29</v>
      </c>
      <c r="E126" s="36">
        <v>0.20137957608734677</v>
      </c>
      <c r="F126" s="36">
        <v>0.7986204239126502</v>
      </c>
      <c r="G126" s="77">
        <f t="shared" si="7"/>
        <v>0.999999999999997</v>
      </c>
    </row>
    <row r="127" spans="3:7" ht="15" customHeight="1">
      <c r="C127" s="130"/>
      <c r="D127" s="20" t="s">
        <v>30</v>
      </c>
      <c r="E127" s="43">
        <v>0.38643998088702675</v>
      </c>
      <c r="F127" s="43">
        <v>0.6135600191129736</v>
      </c>
      <c r="G127" s="77">
        <f t="shared" si="7"/>
        <v>1.0000000000000004</v>
      </c>
    </row>
    <row r="128" spans="3:7" ht="15" customHeight="1">
      <c r="C128" s="130"/>
      <c r="D128" s="20" t="s">
        <v>3</v>
      </c>
      <c r="E128" s="49">
        <v>0.0884991356731274</v>
      </c>
      <c r="F128" s="49">
        <v>0.9115008643268804</v>
      </c>
      <c r="G128" s="50">
        <f>SUM(E128:F128)</f>
        <v>1.0000000000000078</v>
      </c>
    </row>
    <row r="129" ht="15.75">
      <c r="C129" s="10" t="s">
        <v>16</v>
      </c>
    </row>
    <row r="130" ht="15.75">
      <c r="C130" s="10"/>
    </row>
    <row r="131" spans="3:10" ht="15" customHeight="1">
      <c r="C131" s="124" t="s">
        <v>145</v>
      </c>
      <c r="D131" s="124"/>
      <c r="E131" s="124"/>
      <c r="F131" s="124"/>
      <c r="G131" s="124"/>
      <c r="H131" s="124"/>
      <c r="I131" s="124"/>
      <c r="J131" s="124"/>
    </row>
    <row r="132" spans="3:10" ht="43.5" customHeight="1">
      <c r="C132" s="168" t="s">
        <v>57</v>
      </c>
      <c r="D132" s="168"/>
      <c r="E132" s="133" t="s">
        <v>185</v>
      </c>
      <c r="F132" s="134"/>
      <c r="G132" s="135"/>
      <c r="H132" s="133" t="s">
        <v>186</v>
      </c>
      <c r="I132" s="134"/>
      <c r="J132" s="135"/>
    </row>
    <row r="133" spans="3:10" ht="15">
      <c r="C133" s="147"/>
      <c r="D133" s="147"/>
      <c r="E133" s="60" t="s">
        <v>1</v>
      </c>
      <c r="F133" s="60" t="s">
        <v>2</v>
      </c>
      <c r="G133" s="60" t="s">
        <v>3</v>
      </c>
      <c r="H133" s="60" t="s">
        <v>1</v>
      </c>
      <c r="I133" s="60" t="s">
        <v>2</v>
      </c>
      <c r="J133" s="60" t="s">
        <v>3</v>
      </c>
    </row>
    <row r="134" spans="3:10" ht="15" customHeight="1">
      <c r="C134" s="139" t="s">
        <v>5</v>
      </c>
      <c r="D134" s="11" t="s">
        <v>28</v>
      </c>
      <c r="E134" s="44">
        <v>47.702299999999994</v>
      </c>
      <c r="F134" s="76">
        <v>2853.4870000000274</v>
      </c>
      <c r="G134" s="76">
        <f aca="true" t="shared" si="8" ref="G134:G140">SUM(E134:F134)</f>
        <v>2901.1893000000273</v>
      </c>
      <c r="H134" s="44">
        <v>74.20130000000002</v>
      </c>
      <c r="I134" s="76">
        <v>2826.9880000000276</v>
      </c>
      <c r="J134" s="76">
        <f aca="true" t="shared" si="9" ref="J134:J140">SUM(H134:I134)</f>
        <v>2901.1893000000277</v>
      </c>
    </row>
    <row r="135" spans="3:10" ht="15">
      <c r="C135" s="146"/>
      <c r="D135" s="11" t="s">
        <v>29</v>
      </c>
      <c r="E135" s="44">
        <v>95.42770000000003</v>
      </c>
      <c r="F135" s="76">
        <v>654.585300000002</v>
      </c>
      <c r="G135" s="76">
        <f t="shared" si="8"/>
        <v>750.0130000000021</v>
      </c>
      <c r="H135" s="44">
        <v>86.5742</v>
      </c>
      <c r="I135" s="76">
        <v>663.4388000000021</v>
      </c>
      <c r="J135" s="76">
        <f t="shared" si="9"/>
        <v>750.0130000000021</v>
      </c>
    </row>
    <row r="136" spans="3:10" ht="15">
      <c r="C136" s="146"/>
      <c r="D136" s="11" t="s">
        <v>30</v>
      </c>
      <c r="E136" s="44">
        <v>44.0288</v>
      </c>
      <c r="F136" s="76">
        <v>122.76889999999995</v>
      </c>
      <c r="G136" s="76">
        <f t="shared" si="8"/>
        <v>166.79769999999994</v>
      </c>
      <c r="H136" s="44">
        <v>38.2341</v>
      </c>
      <c r="I136" s="76">
        <v>128.56359999999995</v>
      </c>
      <c r="J136" s="76">
        <f t="shared" si="9"/>
        <v>166.79769999999996</v>
      </c>
    </row>
    <row r="137" spans="3:10" ht="15">
      <c r="C137" s="131"/>
      <c r="D137" s="20" t="s">
        <v>3</v>
      </c>
      <c r="E137" s="71">
        <f aca="true" t="shared" si="10" ref="E137:J137">+E134+E135+E136</f>
        <v>187.1588</v>
      </c>
      <c r="F137" s="71">
        <f t="shared" si="10"/>
        <v>3630.8412000000294</v>
      </c>
      <c r="G137" s="71">
        <f t="shared" si="10"/>
        <v>3818.0000000000296</v>
      </c>
      <c r="H137" s="71">
        <f t="shared" si="10"/>
        <v>199.00960000000003</v>
      </c>
      <c r="I137" s="71">
        <f t="shared" si="10"/>
        <v>3618.9904000000297</v>
      </c>
      <c r="J137" s="71">
        <f t="shared" si="10"/>
        <v>3818.00000000003</v>
      </c>
    </row>
    <row r="138" spans="3:10" ht="15" customHeight="1">
      <c r="C138" s="129" t="s">
        <v>0</v>
      </c>
      <c r="D138" s="29" t="s">
        <v>28</v>
      </c>
      <c r="E138" s="49">
        <f>+E134/G134</f>
        <v>0.016442325910963323</v>
      </c>
      <c r="F138" s="49">
        <f>+F134/G134</f>
        <v>0.9835576740890367</v>
      </c>
      <c r="G138" s="77">
        <f t="shared" si="8"/>
        <v>1</v>
      </c>
      <c r="H138" s="49">
        <f>+H134/J134</f>
        <v>0.025576166298420897</v>
      </c>
      <c r="I138" s="49">
        <f>+I134/J134</f>
        <v>0.974423833701579</v>
      </c>
      <c r="J138" s="77">
        <f t="shared" si="9"/>
        <v>0.9999999999999999</v>
      </c>
    </row>
    <row r="139" spans="3:10" ht="15" customHeight="1">
      <c r="C139" s="130"/>
      <c r="D139" s="29" t="s">
        <v>29</v>
      </c>
      <c r="E139" s="49">
        <f>+E135/G135</f>
        <v>0.1272347279313822</v>
      </c>
      <c r="F139" s="49">
        <f>+F135/G135</f>
        <v>0.8727652720686178</v>
      </c>
      <c r="G139" s="77">
        <f t="shared" si="8"/>
        <v>1</v>
      </c>
      <c r="H139" s="49">
        <f>+H135/J135</f>
        <v>0.11543026587539118</v>
      </c>
      <c r="I139" s="49">
        <f>+I135/J135</f>
        <v>0.8845697341246088</v>
      </c>
      <c r="J139" s="77">
        <f t="shared" si="9"/>
        <v>1</v>
      </c>
    </row>
    <row r="140" spans="3:10" ht="15" customHeight="1">
      <c r="C140" s="130"/>
      <c r="D140" s="20" t="s">
        <v>30</v>
      </c>
      <c r="E140" s="49">
        <f>+E136/G136</f>
        <v>0.2639652705043296</v>
      </c>
      <c r="F140" s="49">
        <f>+F136/G136</f>
        <v>0.7360347294956705</v>
      </c>
      <c r="G140" s="77">
        <f t="shared" si="8"/>
        <v>1</v>
      </c>
      <c r="H140" s="49">
        <f>+H136/J136</f>
        <v>0.22922438378946475</v>
      </c>
      <c r="I140" s="49">
        <f>+I136/J136</f>
        <v>0.7707756162105351</v>
      </c>
      <c r="J140" s="77">
        <f t="shared" si="9"/>
        <v>0.9999999999999999</v>
      </c>
    </row>
    <row r="141" spans="3:10" ht="15" customHeight="1">
      <c r="C141" s="130"/>
      <c r="D141" s="65" t="s">
        <v>3</v>
      </c>
      <c r="E141" s="49">
        <f>+E137/G137</f>
        <v>0.04902011524358265</v>
      </c>
      <c r="F141" s="49">
        <f>+F137/G137</f>
        <v>0.9509798847564173</v>
      </c>
      <c r="G141" s="50">
        <f>+G137/$G$137</f>
        <v>1</v>
      </c>
      <c r="H141" s="49">
        <f>+H137/J137</f>
        <v>0.05212404400209494</v>
      </c>
      <c r="I141" s="49">
        <f>+I137/J137</f>
        <v>0.947875955997905</v>
      </c>
      <c r="J141" s="50">
        <f>+J137/$G$137</f>
        <v>1.0000000000000002</v>
      </c>
    </row>
    <row r="142" ht="15.75">
      <c r="C142" s="10" t="s">
        <v>16</v>
      </c>
    </row>
  </sheetData>
  <sheetProtection/>
  <mergeCells count="47">
    <mergeCell ref="C25:D26"/>
    <mergeCell ref="C53:C56"/>
    <mergeCell ref="C57:C60"/>
    <mergeCell ref="C103:D103"/>
    <mergeCell ref="C104:C106"/>
    <mergeCell ref="C38:D39"/>
    <mergeCell ref="C119:D120"/>
    <mergeCell ref="C91:C94"/>
    <mergeCell ref="C95:C98"/>
    <mergeCell ref="C64:D65"/>
    <mergeCell ref="C40:C43"/>
    <mergeCell ref="C44:C47"/>
    <mergeCell ref="E119:G119"/>
    <mergeCell ref="C102:H102"/>
    <mergeCell ref="H38:J38"/>
    <mergeCell ref="K38:M38"/>
    <mergeCell ref="C113:C116"/>
    <mergeCell ref="C79:C82"/>
    <mergeCell ref="C78:D78"/>
    <mergeCell ref="C112:D112"/>
    <mergeCell ref="C111:H111"/>
    <mergeCell ref="E38:G38"/>
    <mergeCell ref="E64:E65"/>
    <mergeCell ref="C90:D90"/>
    <mergeCell ref="C83:C86"/>
    <mergeCell ref="C77:E77"/>
    <mergeCell ref="C89:G89"/>
    <mergeCell ref="C66:C69"/>
    <mergeCell ref="C70:C73"/>
    <mergeCell ref="B2:I2"/>
    <mergeCell ref="C16:E16"/>
    <mergeCell ref="E51:G51"/>
    <mergeCell ref="C51:D52"/>
    <mergeCell ref="C4:D4"/>
    <mergeCell ref="E25:G25"/>
    <mergeCell ref="C5:C8"/>
    <mergeCell ref="C9:C12"/>
    <mergeCell ref="C27:C30"/>
    <mergeCell ref="C31:C34"/>
    <mergeCell ref="C138:C141"/>
    <mergeCell ref="E132:G132"/>
    <mergeCell ref="H132:J132"/>
    <mergeCell ref="C121:C124"/>
    <mergeCell ref="C125:C128"/>
    <mergeCell ref="C134:C137"/>
    <mergeCell ref="C132:D133"/>
    <mergeCell ref="C131:J131"/>
  </mergeCells>
  <printOptions/>
  <pageMargins left="0.7" right="0.7" top="0.75" bottom="0.75" header="0.3" footer="0.3"/>
  <pageSetup horizontalDpi="600" verticalDpi="600" orientation="portrait" paperSize="9" r:id="rId1"/>
  <ignoredErrors>
    <ignoredError sqref="G124 G137:J1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S210"/>
  <sheetViews>
    <sheetView zoomScale="90" zoomScaleNormal="90" zoomScalePageLayoutView="0" workbookViewId="0" topLeftCell="A1">
      <selection activeCell="B18" sqref="B18"/>
    </sheetView>
  </sheetViews>
  <sheetFormatPr defaultColWidth="11.421875" defaultRowHeight="15"/>
  <cols>
    <col min="1" max="1" width="11.421875" style="105" customWidth="1"/>
    <col min="2" max="2" width="21.28125" style="1" customWidth="1"/>
    <col min="3" max="3" width="20.140625" style="1" bestFit="1" customWidth="1"/>
    <col min="4" max="4" width="22.57421875" style="1" customWidth="1"/>
    <col min="5" max="5" width="25.140625" style="1" customWidth="1"/>
    <col min="6" max="6" width="23.28125" style="1" customWidth="1"/>
    <col min="7" max="7" width="17.8515625" style="1" customWidth="1"/>
    <col min="8" max="8" width="20.140625" style="1" bestFit="1" customWidth="1"/>
    <col min="9" max="9" width="16.28125" style="1" bestFit="1" customWidth="1"/>
    <col min="10" max="10" width="14.421875" style="1" bestFit="1" customWidth="1"/>
    <col min="11" max="11" width="13.57421875" style="1" customWidth="1"/>
    <col min="12" max="12" width="14.140625" style="1" customWidth="1"/>
    <col min="13" max="13" width="14.421875" style="1" customWidth="1"/>
    <col min="14" max="17" width="14.421875" style="1" bestFit="1" customWidth="1"/>
    <col min="18" max="19" width="13.28125" style="1" customWidth="1"/>
    <col min="20" max="21" width="11.421875" style="1" customWidth="1"/>
    <col min="22" max="22" width="13.8515625" style="1" customWidth="1"/>
    <col min="23" max="16384" width="11.421875" style="1" customWidth="1"/>
  </cols>
  <sheetData>
    <row r="2" spans="2:8" ht="15">
      <c r="B2" s="160" t="s">
        <v>36</v>
      </c>
      <c r="C2" s="160"/>
      <c r="D2" s="160"/>
      <c r="E2" s="160"/>
      <c r="F2" s="160"/>
      <c r="G2" s="160"/>
      <c r="H2" s="160"/>
    </row>
    <row r="3" spans="2:8" ht="15">
      <c r="B3" s="116"/>
      <c r="C3" s="116"/>
      <c r="D3" s="116"/>
      <c r="E3" s="116"/>
      <c r="F3" s="116"/>
      <c r="G3" s="116"/>
      <c r="H3" s="116"/>
    </row>
    <row r="4" spans="1:14" ht="15" customHeight="1">
      <c r="A4" s="4">
        <v>1</v>
      </c>
      <c r="B4" s="4" t="s">
        <v>27</v>
      </c>
      <c r="C4" s="4"/>
      <c r="D4" s="4"/>
      <c r="G4" s="2"/>
      <c r="H4" s="3"/>
      <c r="N4" s="3"/>
    </row>
    <row r="5" spans="1:5" ht="15.75" customHeight="1">
      <c r="A5" s="103"/>
      <c r="B5" s="4"/>
      <c r="C5" s="124" t="s">
        <v>150</v>
      </c>
      <c r="D5" s="124"/>
      <c r="E5" s="124" t="s">
        <v>27</v>
      </c>
    </row>
    <row r="6" spans="1:5" ht="15">
      <c r="A6" s="103"/>
      <c r="B6" s="4"/>
      <c r="C6" s="124"/>
      <c r="D6" s="124"/>
      <c r="E6" s="124"/>
    </row>
    <row r="7" spans="1:5" ht="15">
      <c r="A7" s="103"/>
      <c r="B7" s="4"/>
      <c r="C7" s="157" t="s">
        <v>5</v>
      </c>
      <c r="D7" s="11" t="s">
        <v>37</v>
      </c>
      <c r="E7" s="67">
        <v>1491.0446999999986</v>
      </c>
    </row>
    <row r="8" spans="1:5" ht="15">
      <c r="A8" s="103"/>
      <c r="B8" s="4"/>
      <c r="C8" s="157"/>
      <c r="D8" s="11" t="s">
        <v>38</v>
      </c>
      <c r="E8" s="67">
        <v>1246.6947999999948</v>
      </c>
    </row>
    <row r="9" spans="1:5" ht="15">
      <c r="A9" s="103"/>
      <c r="B9" s="4"/>
      <c r="C9" s="157"/>
      <c r="D9" s="11" t="s">
        <v>39</v>
      </c>
      <c r="E9" s="67">
        <v>905.3509999999983</v>
      </c>
    </row>
    <row r="10" spans="1:5" ht="15">
      <c r="A10" s="103"/>
      <c r="B10" s="4"/>
      <c r="C10" s="157"/>
      <c r="D10" s="11" t="s">
        <v>40</v>
      </c>
      <c r="E10" s="67">
        <v>69.5</v>
      </c>
    </row>
    <row r="11" spans="1:5" ht="15">
      <c r="A11" s="103"/>
      <c r="B11" s="4"/>
      <c r="C11" s="157"/>
      <c r="D11" s="11" t="s">
        <v>41</v>
      </c>
      <c r="E11" s="67">
        <v>68.65950000000001</v>
      </c>
    </row>
    <row r="12" spans="1:5" ht="15">
      <c r="A12" s="103"/>
      <c r="B12" s="4"/>
      <c r="C12" s="157"/>
      <c r="D12" s="11" t="s">
        <v>42</v>
      </c>
      <c r="E12" s="67">
        <v>36.75</v>
      </c>
    </row>
    <row r="13" spans="1:5" ht="15">
      <c r="A13" s="103"/>
      <c r="B13" s="4"/>
      <c r="C13" s="157"/>
      <c r="D13" s="11" t="s">
        <v>3</v>
      </c>
      <c r="E13" s="67">
        <v>3817.9999999999914</v>
      </c>
    </row>
    <row r="14" spans="1:5" ht="15">
      <c r="A14" s="103"/>
      <c r="B14" s="4"/>
      <c r="C14" s="157" t="s">
        <v>0</v>
      </c>
      <c r="D14" s="11" t="s">
        <v>37</v>
      </c>
      <c r="E14" s="79">
        <v>0.3905303038239921</v>
      </c>
    </row>
    <row r="15" spans="1:5" ht="15">
      <c r="A15" s="103"/>
      <c r="B15" s="4"/>
      <c r="C15" s="157"/>
      <c r="D15" s="11" t="s">
        <v>38</v>
      </c>
      <c r="E15" s="79">
        <v>0.3265308538501827</v>
      </c>
    </row>
    <row r="16" spans="1:5" ht="15">
      <c r="A16" s="103"/>
      <c r="B16" s="4"/>
      <c r="C16" s="157"/>
      <c r="D16" s="11" t="s">
        <v>39</v>
      </c>
      <c r="E16" s="79">
        <v>0.2371270298585648</v>
      </c>
    </row>
    <row r="17" spans="1:5" ht="15">
      <c r="A17" s="103"/>
      <c r="B17" s="4"/>
      <c r="C17" s="157"/>
      <c r="D17" s="11" t="s">
        <v>40</v>
      </c>
      <c r="E17" s="79">
        <v>0.01820324777370355</v>
      </c>
    </row>
    <row r="18" spans="1:5" ht="15">
      <c r="A18" s="103"/>
      <c r="B18" s="4"/>
      <c r="C18" s="157"/>
      <c r="D18" s="11" t="s">
        <v>41</v>
      </c>
      <c r="E18" s="79">
        <v>0.01798310633839711</v>
      </c>
    </row>
    <row r="19" spans="1:5" ht="15">
      <c r="A19" s="103"/>
      <c r="B19" s="4"/>
      <c r="C19" s="157"/>
      <c r="D19" s="11" t="s">
        <v>42</v>
      </c>
      <c r="E19" s="79">
        <v>0.009625458355159792</v>
      </c>
    </row>
    <row r="20" spans="1:5" ht="15">
      <c r="A20" s="103"/>
      <c r="B20" s="4"/>
      <c r="C20" s="157"/>
      <c r="D20" s="11" t="s">
        <v>3</v>
      </c>
      <c r="E20" s="80">
        <f>SUM(E14:E19)</f>
        <v>1</v>
      </c>
    </row>
    <row r="21" spans="1:8" ht="15.75">
      <c r="A21" s="103"/>
      <c r="B21" s="4"/>
      <c r="C21" s="10" t="s">
        <v>16</v>
      </c>
      <c r="D21" s="4"/>
      <c r="E21" s="4"/>
      <c r="H21" s="2"/>
    </row>
    <row r="23" spans="1:15" ht="15" customHeight="1">
      <c r="A23" s="4">
        <v>2</v>
      </c>
      <c r="B23" s="4" t="s">
        <v>31</v>
      </c>
      <c r="C23" s="4"/>
      <c r="D23" s="4"/>
      <c r="E23" s="4"/>
      <c r="H23" s="2"/>
      <c r="I23" s="3"/>
      <c r="J23" s="3"/>
      <c r="K23" s="3"/>
      <c r="L23" s="3"/>
      <c r="M23" s="3"/>
      <c r="N23" s="3"/>
      <c r="O23" s="3"/>
    </row>
    <row r="24" spans="1:9" ht="36.75" customHeight="1">
      <c r="A24" s="103"/>
      <c r="B24" s="4"/>
      <c r="C24" s="124" t="s">
        <v>150</v>
      </c>
      <c r="D24" s="124"/>
      <c r="E24" s="124" t="s">
        <v>32</v>
      </c>
      <c r="F24" s="124" t="s">
        <v>33</v>
      </c>
      <c r="G24" s="3"/>
      <c r="H24" s="3"/>
      <c r="I24" s="3"/>
    </row>
    <row r="25" spans="1:9" ht="15" customHeight="1">
      <c r="A25" s="103"/>
      <c r="B25" s="4"/>
      <c r="C25" s="124"/>
      <c r="D25" s="124"/>
      <c r="E25" s="124"/>
      <c r="F25" s="124"/>
      <c r="G25" s="3"/>
      <c r="H25" s="3"/>
      <c r="I25" s="3"/>
    </row>
    <row r="26" spans="1:9" ht="15" customHeight="1">
      <c r="A26" s="103"/>
      <c r="B26" s="4"/>
      <c r="C26" s="157" t="s">
        <v>5</v>
      </c>
      <c r="D26" s="11" t="s">
        <v>37</v>
      </c>
      <c r="E26" s="70">
        <v>260046.778143577</v>
      </c>
      <c r="F26" s="70">
        <v>281192.387150623</v>
      </c>
      <c r="G26" s="3"/>
      <c r="H26" s="3"/>
      <c r="I26" s="3"/>
    </row>
    <row r="27" spans="1:9" ht="15" customHeight="1">
      <c r="A27" s="103"/>
      <c r="B27" s="4"/>
      <c r="C27" s="157"/>
      <c r="D27" s="11" t="s">
        <v>38</v>
      </c>
      <c r="E27" s="70">
        <v>30262.719510870582</v>
      </c>
      <c r="F27" s="70">
        <v>480.83428492338953</v>
      </c>
      <c r="G27" s="3"/>
      <c r="H27" s="3"/>
      <c r="I27" s="3"/>
    </row>
    <row r="28" spans="3:6" ht="15">
      <c r="C28" s="157"/>
      <c r="D28" s="11" t="s">
        <v>39</v>
      </c>
      <c r="E28" s="70">
        <v>20844.9635947713</v>
      </c>
      <c r="F28" s="70">
        <v>626.160388015261</v>
      </c>
    </row>
    <row r="29" spans="3:6" ht="15">
      <c r="C29" s="157"/>
      <c r="D29" s="11" t="s">
        <v>40</v>
      </c>
      <c r="E29" s="70">
        <v>25059.5</v>
      </c>
      <c r="F29" s="70">
        <v>792.386861313869</v>
      </c>
    </row>
    <row r="30" spans="3:6" ht="15">
      <c r="C30" s="157"/>
      <c r="D30" s="11" t="s">
        <v>41</v>
      </c>
      <c r="E30" s="70">
        <v>142098.9246844031</v>
      </c>
      <c r="F30" s="70">
        <v>2775.64137833974</v>
      </c>
    </row>
    <row r="31" spans="3:6" ht="15.75" customHeight="1">
      <c r="C31" s="157"/>
      <c r="D31" s="11" t="s">
        <v>42</v>
      </c>
      <c r="E31" s="70">
        <v>32426.50476190476</v>
      </c>
      <c r="F31" s="70">
        <v>1484.96258503401</v>
      </c>
    </row>
    <row r="32" spans="3:6" ht="15">
      <c r="C32" s="157"/>
      <c r="D32" s="11" t="s">
        <v>3</v>
      </c>
      <c r="E32" s="70">
        <v>121270.79724210601</v>
      </c>
      <c r="F32" s="70">
        <v>117153.223619741</v>
      </c>
    </row>
    <row r="33" spans="3:13" ht="15" customHeight="1">
      <c r="C33" s="10" t="s">
        <v>16</v>
      </c>
      <c r="E33" s="10"/>
      <c r="F33" s="4"/>
      <c r="G33" s="4"/>
      <c r="J33" s="2"/>
      <c r="K33" s="3"/>
      <c r="L33" s="3"/>
      <c r="M33" s="3"/>
    </row>
    <row r="34" spans="2:14" ht="15" customHeight="1">
      <c r="B34" s="4"/>
      <c r="N34" s="5"/>
    </row>
    <row r="35" spans="1:14" ht="15" customHeight="1">
      <c r="A35" s="4">
        <v>3</v>
      </c>
      <c r="B35" s="4" t="s">
        <v>43</v>
      </c>
      <c r="C35" s="4"/>
      <c r="D35" s="4"/>
      <c r="G35" s="2"/>
      <c r="H35" s="3"/>
      <c r="N35" s="3"/>
    </row>
    <row r="36" spans="3:7" ht="15">
      <c r="C36" s="148" t="s">
        <v>150</v>
      </c>
      <c r="D36" s="149"/>
      <c r="E36" s="120" t="s">
        <v>45</v>
      </c>
      <c r="F36" s="140"/>
      <c r="G36" s="121"/>
    </row>
    <row r="37" spans="3:7" ht="15">
      <c r="C37" s="150"/>
      <c r="D37" s="151"/>
      <c r="E37" s="27" t="s">
        <v>1</v>
      </c>
      <c r="F37" s="27" t="s">
        <v>2</v>
      </c>
      <c r="G37" s="27" t="s">
        <v>3</v>
      </c>
    </row>
    <row r="38" spans="3:7" ht="15">
      <c r="C38" s="139" t="s">
        <v>5</v>
      </c>
      <c r="D38" s="29" t="s">
        <v>37</v>
      </c>
      <c r="E38" s="44">
        <v>716.2934000000016</v>
      </c>
      <c r="F38" s="44">
        <v>774.7512999999991</v>
      </c>
      <c r="G38" s="76">
        <f aca="true" t="shared" si="0" ref="G38:G43">+E38+F38</f>
        <v>1491.0447000000008</v>
      </c>
    </row>
    <row r="39" spans="3:7" ht="15">
      <c r="C39" s="146"/>
      <c r="D39" s="20" t="s">
        <v>38</v>
      </c>
      <c r="E39" s="44">
        <v>234.2573000000002</v>
      </c>
      <c r="F39" s="44">
        <v>1012.4374999999981</v>
      </c>
      <c r="G39" s="76">
        <f t="shared" si="0"/>
        <v>1246.6947999999984</v>
      </c>
    </row>
    <row r="40" spans="1:15" ht="15" customHeight="1">
      <c r="A40" s="103"/>
      <c r="B40" s="4"/>
      <c r="C40" s="146"/>
      <c r="D40" s="20" t="s">
        <v>44</v>
      </c>
      <c r="E40" s="44">
        <v>222.98159999999993</v>
      </c>
      <c r="F40" s="44">
        <v>682.3694000000016</v>
      </c>
      <c r="G40" s="76">
        <f t="shared" si="0"/>
        <v>905.3510000000016</v>
      </c>
      <c r="H40" s="2"/>
      <c r="I40" s="3"/>
      <c r="J40" s="3"/>
      <c r="K40" s="3"/>
      <c r="L40" s="3"/>
      <c r="M40" s="3"/>
      <c r="N40" s="3"/>
      <c r="O40" s="3"/>
    </row>
    <row r="41" spans="1:13" ht="15" customHeight="1">
      <c r="A41" s="103"/>
      <c r="B41" s="4"/>
      <c r="C41" s="146"/>
      <c r="D41" s="20" t="s">
        <v>40</v>
      </c>
      <c r="E41" s="44">
        <v>17.375</v>
      </c>
      <c r="F41" s="44">
        <v>52.125</v>
      </c>
      <c r="G41" s="76">
        <f t="shared" si="0"/>
        <v>69.5</v>
      </c>
      <c r="H41" s="14"/>
      <c r="I41" s="14"/>
      <c r="J41" s="14"/>
      <c r="K41" s="14"/>
      <c r="L41" s="3"/>
      <c r="M41" s="3"/>
    </row>
    <row r="42" spans="1:12" ht="15.75" customHeight="1">
      <c r="A42" s="103"/>
      <c r="B42" s="4"/>
      <c r="C42" s="146"/>
      <c r="D42" s="20" t="s">
        <v>41</v>
      </c>
      <c r="E42" s="44">
        <v>55.137600000000006</v>
      </c>
      <c r="F42" s="44">
        <v>13.521900000000002</v>
      </c>
      <c r="G42" s="76">
        <f t="shared" si="0"/>
        <v>68.65950000000001</v>
      </c>
      <c r="H42" s="28"/>
      <c r="I42" s="28"/>
      <c r="J42" s="28"/>
      <c r="K42" s="28"/>
      <c r="L42" s="3"/>
    </row>
    <row r="43" spans="1:12" ht="15" customHeight="1">
      <c r="A43" s="103"/>
      <c r="B43" s="4"/>
      <c r="C43" s="146"/>
      <c r="D43" s="20" t="s">
        <v>42</v>
      </c>
      <c r="E43" s="44">
        <v>4</v>
      </c>
      <c r="F43" s="44">
        <v>32.75</v>
      </c>
      <c r="G43" s="76">
        <f t="shared" si="0"/>
        <v>36.75</v>
      </c>
      <c r="H43" s="34"/>
      <c r="I43" s="34"/>
      <c r="J43" s="34"/>
      <c r="K43" s="34"/>
      <c r="L43" s="3"/>
    </row>
    <row r="44" spans="3:7" ht="15">
      <c r="C44" s="131"/>
      <c r="D44" s="81" t="s">
        <v>3</v>
      </c>
      <c r="E44" s="67">
        <f>SUM(E38:E43)</f>
        <v>1250.0449000000017</v>
      </c>
      <c r="F44" s="67">
        <f>SUM(F38:F43)</f>
        <v>2567.9550999999988</v>
      </c>
      <c r="G44" s="67">
        <f>SUM(G38:G43)</f>
        <v>3818.000000000001</v>
      </c>
    </row>
    <row r="45" spans="1:12" ht="15" customHeight="1">
      <c r="A45" s="103"/>
      <c r="B45" s="4"/>
      <c r="C45" s="161" t="s">
        <v>0</v>
      </c>
      <c r="D45" s="20" t="s">
        <v>37</v>
      </c>
      <c r="E45" s="49">
        <v>0.48039699949974823</v>
      </c>
      <c r="F45" s="49">
        <v>0.5196030005002532</v>
      </c>
      <c r="G45" s="50">
        <f aca="true" t="shared" si="1" ref="G45:G50">SUM(E45:F45)</f>
        <v>1.0000000000000013</v>
      </c>
      <c r="H45" s="34"/>
      <c r="I45" s="34"/>
      <c r="J45" s="34"/>
      <c r="K45" s="34"/>
      <c r="L45" s="3"/>
    </row>
    <row r="46" spans="1:12" ht="15" customHeight="1">
      <c r="A46" s="103"/>
      <c r="B46" s="4"/>
      <c r="C46" s="162"/>
      <c r="D46" s="20" t="s">
        <v>38</v>
      </c>
      <c r="E46" s="49">
        <v>0.18790268476294375</v>
      </c>
      <c r="F46" s="49">
        <v>0.8120973152370591</v>
      </c>
      <c r="G46" s="50">
        <f t="shared" si="1"/>
        <v>1.0000000000000029</v>
      </c>
      <c r="H46" s="23"/>
      <c r="I46" s="23"/>
      <c r="J46" s="23"/>
      <c r="K46" s="23"/>
      <c r="L46" s="3"/>
    </row>
    <row r="47" spans="1:12" ht="15" customHeight="1">
      <c r="A47" s="103"/>
      <c r="B47" s="4"/>
      <c r="C47" s="162"/>
      <c r="D47" s="20" t="s">
        <v>44</v>
      </c>
      <c r="E47" s="49">
        <v>0.24629298470979802</v>
      </c>
      <c r="F47" s="49">
        <v>0.7537070152902057</v>
      </c>
      <c r="G47" s="50">
        <f t="shared" si="1"/>
        <v>1.0000000000000038</v>
      </c>
      <c r="H47" s="24"/>
      <c r="I47" s="24"/>
      <c r="J47" s="24"/>
      <c r="K47" s="24"/>
      <c r="L47" s="3"/>
    </row>
    <row r="48" spans="1:12" ht="15" customHeight="1">
      <c r="A48" s="103"/>
      <c r="B48" s="4"/>
      <c r="C48" s="162"/>
      <c r="D48" s="20" t="s">
        <v>40</v>
      </c>
      <c r="E48" s="49">
        <v>0.25</v>
      </c>
      <c r="F48" s="49">
        <v>0.75</v>
      </c>
      <c r="G48" s="50">
        <f t="shared" si="1"/>
        <v>1</v>
      </c>
      <c r="H48" s="24"/>
      <c r="I48" s="24"/>
      <c r="J48" s="24"/>
      <c r="K48" s="24"/>
      <c r="L48" s="3"/>
    </row>
    <row r="49" spans="1:12" ht="15" customHeight="1">
      <c r="A49" s="103"/>
      <c r="B49" s="4"/>
      <c r="C49" s="162"/>
      <c r="D49" s="20" t="s">
        <v>41</v>
      </c>
      <c r="E49" s="49">
        <v>0.8030585716470408</v>
      </c>
      <c r="F49" s="49">
        <v>0.19694142835295916</v>
      </c>
      <c r="G49" s="50">
        <f t="shared" si="1"/>
        <v>0.9999999999999999</v>
      </c>
      <c r="H49" s="24"/>
      <c r="I49" s="24"/>
      <c r="J49" s="24"/>
      <c r="K49" s="24"/>
      <c r="L49" s="3"/>
    </row>
    <row r="50" spans="1:13" ht="15" customHeight="1">
      <c r="A50" s="103"/>
      <c r="B50" s="4"/>
      <c r="C50" s="162"/>
      <c r="D50" s="20" t="s">
        <v>42</v>
      </c>
      <c r="E50" s="49">
        <v>0.10884353741496598</v>
      </c>
      <c r="F50" s="49">
        <v>0.891156462585034</v>
      </c>
      <c r="G50" s="50">
        <f t="shared" si="1"/>
        <v>1</v>
      </c>
      <c r="H50" s="2"/>
      <c r="I50" s="3"/>
      <c r="J50" s="3"/>
      <c r="K50" s="3"/>
      <c r="L50" s="3"/>
      <c r="M50" s="3"/>
    </row>
    <row r="51" spans="1:13" ht="15" customHeight="1">
      <c r="A51" s="103"/>
      <c r="B51" s="4"/>
      <c r="C51" s="162"/>
      <c r="D51" s="73" t="s">
        <v>3</v>
      </c>
      <c r="E51" s="49">
        <v>0.3274083027763232</v>
      </c>
      <c r="F51" s="49">
        <v>0.6725916972236833</v>
      </c>
      <c r="G51" s="7">
        <f>+E51+F51</f>
        <v>1.0000000000000064</v>
      </c>
      <c r="H51" s="82"/>
      <c r="I51" s="3"/>
      <c r="J51" s="3"/>
      <c r="K51" s="3"/>
      <c r="L51" s="3"/>
      <c r="M51" s="3"/>
    </row>
    <row r="52" ht="15.75">
      <c r="C52" s="10" t="s">
        <v>16</v>
      </c>
    </row>
    <row r="53" ht="15.75">
      <c r="C53" s="10"/>
    </row>
    <row r="54" spans="1:3" ht="15.75">
      <c r="A54" s="4">
        <v>4</v>
      </c>
      <c r="B54" s="4" t="s">
        <v>62</v>
      </c>
      <c r="C54" s="10"/>
    </row>
    <row r="55" spans="3:45" ht="15">
      <c r="C55" s="148" t="s">
        <v>150</v>
      </c>
      <c r="D55" s="149"/>
      <c r="E55" s="124" t="s">
        <v>63</v>
      </c>
      <c r="F55" s="124"/>
      <c r="G55" s="124"/>
      <c r="H55" s="124" t="s">
        <v>64</v>
      </c>
      <c r="I55" s="124"/>
      <c r="J55" s="124"/>
      <c r="K55" s="124" t="s">
        <v>15</v>
      </c>
      <c r="L55" s="124"/>
      <c r="M55" s="124"/>
      <c r="O55" s="158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</row>
    <row r="56" spans="3:13" ht="15">
      <c r="C56" s="150"/>
      <c r="D56" s="151"/>
      <c r="E56" s="27" t="s">
        <v>1</v>
      </c>
      <c r="F56" s="27" t="s">
        <v>2</v>
      </c>
      <c r="G56" s="27" t="s">
        <v>3</v>
      </c>
      <c r="H56" s="27" t="s">
        <v>1</v>
      </c>
      <c r="I56" s="27" t="s">
        <v>2</v>
      </c>
      <c r="J56" s="27" t="s">
        <v>3</v>
      </c>
      <c r="K56" s="27" t="s">
        <v>1</v>
      </c>
      <c r="L56" s="27" t="s">
        <v>2</v>
      </c>
      <c r="M56" s="27" t="s">
        <v>3</v>
      </c>
    </row>
    <row r="57" spans="3:13" ht="15.75" customHeight="1">
      <c r="C57" s="139" t="s">
        <v>5</v>
      </c>
      <c r="D57" s="20" t="s">
        <v>37</v>
      </c>
      <c r="E57" s="44">
        <v>313.8082000000007</v>
      </c>
      <c r="F57" s="44">
        <v>1177.2364999999995</v>
      </c>
      <c r="G57" s="76">
        <f aca="true" t="shared" si="2" ref="G57:G62">SUM(E57:F57)</f>
        <v>1491.0447000000001</v>
      </c>
      <c r="H57" s="44">
        <v>309.3045000000003</v>
      </c>
      <c r="I57" s="44">
        <v>1181.7402</v>
      </c>
      <c r="J57" s="76">
        <f aca="true" t="shared" si="3" ref="J57:J62">SUM(H57:I57)</f>
        <v>1491.0447000000004</v>
      </c>
      <c r="K57" s="44">
        <v>66.002</v>
      </c>
      <c r="L57" s="44">
        <v>1425.0426999999986</v>
      </c>
      <c r="M57" s="76">
        <f aca="true" t="shared" si="4" ref="M57:M62">SUM(K57:L57)</f>
        <v>1491.0446999999986</v>
      </c>
    </row>
    <row r="58" spans="3:13" ht="15">
      <c r="C58" s="146"/>
      <c r="D58" s="20" t="s">
        <v>38</v>
      </c>
      <c r="E58" s="44">
        <v>85.67969999999995</v>
      </c>
      <c r="F58" s="44">
        <v>1161.0150999999955</v>
      </c>
      <c r="G58" s="76">
        <f t="shared" si="2"/>
        <v>1246.6947999999954</v>
      </c>
      <c r="H58" s="44">
        <v>63.94950000000005</v>
      </c>
      <c r="I58" s="44">
        <v>1182.7453</v>
      </c>
      <c r="J58" s="76">
        <f t="shared" si="3"/>
        <v>1246.6948</v>
      </c>
      <c r="K58" s="44">
        <v>8.5191</v>
      </c>
      <c r="L58" s="44">
        <v>1238.175699999995</v>
      </c>
      <c r="M58" s="76">
        <f t="shared" si="4"/>
        <v>1246.694799999995</v>
      </c>
    </row>
    <row r="59" spans="3:13" ht="15">
      <c r="C59" s="146"/>
      <c r="D59" s="20" t="s">
        <v>44</v>
      </c>
      <c r="E59" s="44">
        <v>41.8213</v>
      </c>
      <c r="F59" s="44">
        <v>863.5296999999985</v>
      </c>
      <c r="G59" s="76">
        <f t="shared" si="2"/>
        <v>905.3509999999984</v>
      </c>
      <c r="H59" s="44">
        <v>57.8822</v>
      </c>
      <c r="I59" s="44">
        <v>847.4687999999984</v>
      </c>
      <c r="J59" s="76">
        <f t="shared" si="3"/>
        <v>905.3509999999984</v>
      </c>
      <c r="K59" s="44">
        <v>20.5316</v>
      </c>
      <c r="L59" s="44">
        <v>884.8193999999983</v>
      </c>
      <c r="M59" s="76">
        <f t="shared" si="4"/>
        <v>905.3509999999983</v>
      </c>
    </row>
    <row r="60" spans="1:13" ht="15" customHeight="1">
      <c r="A60" s="103"/>
      <c r="C60" s="146"/>
      <c r="D60" s="20" t="s">
        <v>40</v>
      </c>
      <c r="E60" s="44">
        <v>15.375</v>
      </c>
      <c r="F60" s="44">
        <v>54.125</v>
      </c>
      <c r="G60" s="76">
        <f t="shared" si="2"/>
        <v>69.5</v>
      </c>
      <c r="H60" s="44">
        <v>16.375</v>
      </c>
      <c r="I60" s="44">
        <v>53.125</v>
      </c>
      <c r="J60" s="76">
        <f t="shared" si="3"/>
        <v>69.5</v>
      </c>
      <c r="K60" s="44">
        <v>15.375</v>
      </c>
      <c r="L60" s="44">
        <v>54.125</v>
      </c>
      <c r="M60" s="76">
        <f t="shared" si="4"/>
        <v>69.5</v>
      </c>
    </row>
    <row r="61" spans="1:13" ht="15" customHeight="1">
      <c r="A61" s="103"/>
      <c r="B61" s="4"/>
      <c r="C61" s="146"/>
      <c r="D61" s="20" t="s">
        <v>41</v>
      </c>
      <c r="E61" s="44">
        <v>22.3768</v>
      </c>
      <c r="F61" s="44">
        <v>46.28269999999999</v>
      </c>
      <c r="G61" s="76">
        <f t="shared" si="2"/>
        <v>68.6595</v>
      </c>
      <c r="H61" s="44">
        <v>1.1667</v>
      </c>
      <c r="I61" s="44">
        <v>67.49280000000002</v>
      </c>
      <c r="J61" s="76">
        <f t="shared" si="3"/>
        <v>68.65950000000002</v>
      </c>
      <c r="K61" s="44">
        <v>0</v>
      </c>
      <c r="L61" s="44">
        <v>68.65950000000001</v>
      </c>
      <c r="M61" s="76">
        <f t="shared" si="4"/>
        <v>68.65950000000001</v>
      </c>
    </row>
    <row r="62" spans="1:13" ht="15" customHeight="1">
      <c r="A62" s="103"/>
      <c r="B62" s="4"/>
      <c r="C62" s="146"/>
      <c r="D62" s="29" t="s">
        <v>42</v>
      </c>
      <c r="E62" s="44">
        <v>1</v>
      </c>
      <c r="F62" s="44">
        <v>35.75</v>
      </c>
      <c r="G62" s="76">
        <f t="shared" si="2"/>
        <v>36.75</v>
      </c>
      <c r="H62" s="44">
        <v>4</v>
      </c>
      <c r="I62" s="44">
        <v>32.75</v>
      </c>
      <c r="J62" s="76">
        <f t="shared" si="3"/>
        <v>36.75</v>
      </c>
      <c r="K62" s="44">
        <v>0</v>
      </c>
      <c r="L62" s="44">
        <v>36.75</v>
      </c>
      <c r="M62" s="76">
        <f t="shared" si="4"/>
        <v>36.75</v>
      </c>
    </row>
    <row r="63" spans="1:13" ht="15" customHeight="1">
      <c r="A63" s="103"/>
      <c r="B63" s="4"/>
      <c r="C63" s="146"/>
      <c r="D63" s="29" t="s">
        <v>3</v>
      </c>
      <c r="E63" s="44">
        <f>SUM(E57:E62)</f>
        <v>480.06100000000066</v>
      </c>
      <c r="F63" s="44">
        <f aca="true" t="shared" si="5" ref="F63:M63">SUM(F57:F62)</f>
        <v>3337.9389999999935</v>
      </c>
      <c r="G63" s="44">
        <f t="shared" si="5"/>
        <v>3817.999999999994</v>
      </c>
      <c r="H63" s="44">
        <f t="shared" si="5"/>
        <v>452.67790000000036</v>
      </c>
      <c r="I63" s="44">
        <f t="shared" si="5"/>
        <v>3365.322099999998</v>
      </c>
      <c r="J63" s="44">
        <f t="shared" si="5"/>
        <v>3817.999999999999</v>
      </c>
      <c r="K63" s="44">
        <f t="shared" si="5"/>
        <v>110.42769999999999</v>
      </c>
      <c r="L63" s="44">
        <f t="shared" si="5"/>
        <v>3707.572299999992</v>
      </c>
      <c r="M63" s="44">
        <f t="shared" si="5"/>
        <v>3817.999999999992</v>
      </c>
    </row>
    <row r="64" spans="1:13" ht="15" customHeight="1">
      <c r="A64" s="103"/>
      <c r="B64" s="4"/>
      <c r="C64" s="139" t="s">
        <v>0</v>
      </c>
      <c r="D64" s="20" t="s">
        <v>37</v>
      </c>
      <c r="E64" s="49">
        <v>0.21046196670026124</v>
      </c>
      <c r="F64" s="49">
        <v>0.7895380332997399</v>
      </c>
      <c r="G64" s="83">
        <f aca="true" t="shared" si="6" ref="G64:G69">SUM(E64:F64)</f>
        <v>1.000000000000001</v>
      </c>
      <c r="H64" s="49">
        <v>0.20744146704656177</v>
      </c>
      <c r="I64" s="49">
        <v>0.7925585329534394</v>
      </c>
      <c r="J64" s="83">
        <f aca="true" t="shared" si="7" ref="J64:J69">SUM(H64:I64)</f>
        <v>1.000000000000001</v>
      </c>
      <c r="K64" s="49">
        <v>0.0442656078654115</v>
      </c>
      <c r="L64" s="49">
        <v>0.9557343921345886</v>
      </c>
      <c r="M64" s="83">
        <f aca="true" t="shared" si="8" ref="M64:M69">SUM(K64:L64)</f>
        <v>1</v>
      </c>
    </row>
    <row r="65" spans="1:13" ht="15">
      <c r="A65" s="103"/>
      <c r="B65" s="4"/>
      <c r="C65" s="146"/>
      <c r="D65" s="20" t="s">
        <v>38</v>
      </c>
      <c r="E65" s="49">
        <v>0.0687254811682862</v>
      </c>
      <c r="F65" s="49">
        <v>0.9312745188317144</v>
      </c>
      <c r="G65" s="83">
        <f t="shared" si="6"/>
        <v>1.0000000000000007</v>
      </c>
      <c r="H65" s="49">
        <v>0.05129523280276802</v>
      </c>
      <c r="I65" s="49">
        <v>0.9487047671972326</v>
      </c>
      <c r="J65" s="83">
        <f t="shared" si="7"/>
        <v>1.0000000000000007</v>
      </c>
      <c r="K65" s="49">
        <v>0.00683334846668169</v>
      </c>
      <c r="L65" s="49">
        <v>0.9931666515333185</v>
      </c>
      <c r="M65" s="83">
        <f t="shared" si="8"/>
        <v>1.0000000000000002</v>
      </c>
    </row>
    <row r="66" spans="1:45" ht="15" customHeight="1">
      <c r="A66" s="103"/>
      <c r="B66" s="4"/>
      <c r="C66" s="146"/>
      <c r="D66" s="20" t="s">
        <v>44</v>
      </c>
      <c r="E66" s="49">
        <v>0.04619346529688494</v>
      </c>
      <c r="F66" s="49">
        <v>0.9538065347031153</v>
      </c>
      <c r="G66" s="83">
        <f t="shared" si="6"/>
        <v>1.0000000000000002</v>
      </c>
      <c r="H66" s="49">
        <v>0.06393343576137886</v>
      </c>
      <c r="I66" s="49">
        <v>0.9360665642386212</v>
      </c>
      <c r="J66" s="83">
        <f t="shared" si="7"/>
        <v>1</v>
      </c>
      <c r="K66" s="49">
        <v>0.02267805525149919</v>
      </c>
      <c r="L66" s="49">
        <v>0.9773219447485008</v>
      </c>
      <c r="M66" s="83">
        <f t="shared" si="8"/>
        <v>1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15" customHeight="1">
      <c r="A67" s="103"/>
      <c r="B67" s="4"/>
      <c r="C67" s="146"/>
      <c r="D67" s="20" t="s">
        <v>40</v>
      </c>
      <c r="E67" s="49">
        <v>0.22122302158273383</v>
      </c>
      <c r="F67" s="49">
        <v>0.7787769784172661</v>
      </c>
      <c r="G67" s="83">
        <f t="shared" si="6"/>
        <v>1</v>
      </c>
      <c r="H67" s="49">
        <v>0.23561151079136688</v>
      </c>
      <c r="I67" s="49">
        <v>0.7643884892086331</v>
      </c>
      <c r="J67" s="83">
        <f t="shared" si="7"/>
        <v>1</v>
      </c>
      <c r="K67" s="49">
        <v>0.22122302158273383</v>
      </c>
      <c r="L67" s="49">
        <v>0.7787769784172661</v>
      </c>
      <c r="M67" s="83">
        <f t="shared" si="8"/>
        <v>1</v>
      </c>
      <c r="O67" s="85"/>
      <c r="P67" s="85"/>
      <c r="Q67" s="85"/>
      <c r="R67" s="85"/>
      <c r="S67" s="85"/>
      <c r="T67" s="86"/>
      <c r="U67" s="85"/>
      <c r="V67" s="85"/>
      <c r="W67" s="85"/>
      <c r="X67" s="85"/>
      <c r="Y67" s="85"/>
      <c r="Z67" s="48"/>
      <c r="AA67" s="48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03"/>
      <c r="B68" s="4"/>
      <c r="C68" s="146"/>
      <c r="D68" s="20" t="s">
        <v>41</v>
      </c>
      <c r="E68" s="49">
        <v>0.32590974300715847</v>
      </c>
      <c r="F68" s="49">
        <v>0.6740902569928413</v>
      </c>
      <c r="G68" s="83">
        <f t="shared" si="6"/>
        <v>0.9999999999999998</v>
      </c>
      <c r="H68" s="49">
        <v>0.01699255019334542</v>
      </c>
      <c r="I68" s="49">
        <v>0.9830074498066547</v>
      </c>
      <c r="J68" s="83">
        <f t="shared" si="7"/>
        <v>1</v>
      </c>
      <c r="K68" s="49">
        <v>0</v>
      </c>
      <c r="L68" s="49">
        <v>1</v>
      </c>
      <c r="M68" s="83">
        <f t="shared" si="8"/>
        <v>1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13" ht="15" customHeight="1">
      <c r="A69" s="103"/>
      <c r="B69" s="4"/>
      <c r="C69" s="146"/>
      <c r="D69" s="29" t="s">
        <v>42</v>
      </c>
      <c r="E69" s="49">
        <v>0.027210884353741496</v>
      </c>
      <c r="F69" s="49">
        <v>0.9727891156462585</v>
      </c>
      <c r="G69" s="83">
        <f t="shared" si="6"/>
        <v>1</v>
      </c>
      <c r="H69" s="49">
        <v>0.10884353741496598</v>
      </c>
      <c r="I69" s="49">
        <v>0.891156462585034</v>
      </c>
      <c r="J69" s="83">
        <f t="shared" si="7"/>
        <v>1</v>
      </c>
      <c r="K69" s="49">
        <v>0</v>
      </c>
      <c r="L69" s="49">
        <v>1</v>
      </c>
      <c r="M69" s="83">
        <f t="shared" si="8"/>
        <v>1</v>
      </c>
    </row>
    <row r="70" spans="1:13" ht="15" customHeight="1">
      <c r="A70" s="103"/>
      <c r="B70" s="4"/>
      <c r="C70" s="146"/>
      <c r="D70" s="29" t="s">
        <v>3</v>
      </c>
      <c r="E70" s="49">
        <f>+E63/$G$63</f>
        <v>0.12573624934520727</v>
      </c>
      <c r="F70" s="49">
        <f>+F63/$G$63</f>
        <v>0.8742637506547928</v>
      </c>
      <c r="G70" s="83">
        <f>+G63/$G$63</f>
        <v>1</v>
      </c>
      <c r="H70" s="49">
        <f>+H63/$J$63</f>
        <v>0.11856414353064444</v>
      </c>
      <c r="I70" s="49">
        <f>+I63/$J$63</f>
        <v>0.8814358564693554</v>
      </c>
      <c r="J70" s="83">
        <f>+J63/$J$63</f>
        <v>1</v>
      </c>
      <c r="K70" s="49">
        <f>+K63/$M$63</f>
        <v>0.028922917757988536</v>
      </c>
      <c r="L70" s="49">
        <f>+L63/$M$63</f>
        <v>0.9710770822420115</v>
      </c>
      <c r="M70" s="83">
        <f>+M63/$M$63</f>
        <v>1</v>
      </c>
    </row>
    <row r="71" spans="1:13" ht="15" customHeight="1">
      <c r="A71" s="103"/>
      <c r="B71" s="4"/>
      <c r="C71" s="10" t="s">
        <v>16</v>
      </c>
      <c r="D71" s="4"/>
      <c r="E71" s="4"/>
      <c r="H71" s="2"/>
      <c r="I71" s="3"/>
      <c r="J71" s="3"/>
      <c r="K71" s="3"/>
      <c r="L71" s="3"/>
      <c r="M71" s="3"/>
    </row>
    <row r="72" ht="15" customHeight="1"/>
    <row r="73" spans="1:8" ht="15">
      <c r="A73" s="4">
        <v>5</v>
      </c>
      <c r="B73" s="4" t="s">
        <v>158</v>
      </c>
      <c r="D73" s="4"/>
      <c r="E73" s="4"/>
      <c r="H73" s="2"/>
    </row>
    <row r="74" spans="1:8" ht="15">
      <c r="A74" s="104"/>
      <c r="B74" s="4"/>
      <c r="D74" s="4"/>
      <c r="E74" s="4"/>
      <c r="H74" s="2"/>
    </row>
    <row r="75" spans="3:7" ht="15" customHeight="1">
      <c r="C75" s="148" t="s">
        <v>150</v>
      </c>
      <c r="D75" s="149"/>
      <c r="E75" s="117" t="s">
        <v>138</v>
      </c>
      <c r="F75" s="118"/>
      <c r="G75" s="131"/>
    </row>
    <row r="76" spans="3:7" ht="15" customHeight="1">
      <c r="C76" s="150"/>
      <c r="D76" s="151"/>
      <c r="E76" s="59" t="s">
        <v>146</v>
      </c>
      <c r="F76" s="59" t="s">
        <v>139</v>
      </c>
      <c r="G76" s="59" t="s">
        <v>3</v>
      </c>
    </row>
    <row r="77" spans="3:7" ht="15" customHeight="1">
      <c r="C77" s="124" t="s">
        <v>5</v>
      </c>
      <c r="D77" s="78" t="s">
        <v>37</v>
      </c>
      <c r="E77" s="44">
        <v>90.81270000000004</v>
      </c>
      <c r="F77" s="44">
        <f>+H57-E77</f>
        <v>218.49180000000027</v>
      </c>
      <c r="G77" s="76">
        <f>+E77+F77</f>
        <v>309.3045000000003</v>
      </c>
    </row>
    <row r="78" spans="3:7" ht="15" customHeight="1">
      <c r="C78" s="124"/>
      <c r="D78" s="78" t="s">
        <v>38</v>
      </c>
      <c r="E78" s="44">
        <v>20.478900000000003</v>
      </c>
      <c r="F78" s="44">
        <f>+H58-E78</f>
        <v>43.47060000000005</v>
      </c>
      <c r="G78" s="76">
        <f aca="true" t="shared" si="9" ref="G78:G90">+E78+F78</f>
        <v>63.94950000000005</v>
      </c>
    </row>
    <row r="79" spans="3:7" ht="15" customHeight="1">
      <c r="C79" s="124"/>
      <c r="D79" s="78" t="s">
        <v>44</v>
      </c>
      <c r="E79" s="44">
        <v>24.7857</v>
      </c>
      <c r="F79" s="44">
        <f>+H59-E79</f>
        <v>33.0965</v>
      </c>
      <c r="G79" s="76">
        <f t="shared" si="9"/>
        <v>57.8822</v>
      </c>
    </row>
    <row r="80" spans="3:7" ht="15" customHeight="1">
      <c r="C80" s="124"/>
      <c r="D80" s="78" t="s">
        <v>40</v>
      </c>
      <c r="E80" s="44">
        <v>0</v>
      </c>
      <c r="F80" s="44">
        <f>+H60-E80</f>
        <v>16.375</v>
      </c>
      <c r="G80" s="76">
        <f t="shared" si="9"/>
        <v>16.375</v>
      </c>
    </row>
    <row r="81" spans="3:7" ht="15" customHeight="1">
      <c r="C81" s="124"/>
      <c r="D81" s="78" t="s">
        <v>41</v>
      </c>
      <c r="E81" s="44">
        <v>0</v>
      </c>
      <c r="F81" s="44">
        <f>+H61-E81</f>
        <v>1.1667</v>
      </c>
      <c r="G81" s="76">
        <f t="shared" si="9"/>
        <v>1.1667</v>
      </c>
    </row>
    <row r="82" spans="3:7" ht="15" customHeight="1">
      <c r="C82" s="124"/>
      <c r="D82" s="78" t="s">
        <v>42</v>
      </c>
      <c r="E82" s="44">
        <v>1</v>
      </c>
      <c r="F82" s="44">
        <f>+H62-E82</f>
        <v>3</v>
      </c>
      <c r="G82" s="76">
        <f t="shared" si="9"/>
        <v>4</v>
      </c>
    </row>
    <row r="83" spans="3:7" ht="15" customHeight="1">
      <c r="C83" s="124"/>
      <c r="D83" s="78" t="s">
        <v>3</v>
      </c>
      <c r="E83" s="44">
        <f>SUM(E77:E82)</f>
        <v>137.07730000000004</v>
      </c>
      <c r="F83" s="44">
        <f>SUM(F77:F82)</f>
        <v>315.6006000000003</v>
      </c>
      <c r="G83" s="44">
        <f t="shared" si="9"/>
        <v>452.67790000000036</v>
      </c>
    </row>
    <row r="84" spans="3:7" ht="15" customHeight="1">
      <c r="C84" s="139" t="s">
        <v>0</v>
      </c>
      <c r="D84" s="78" t="s">
        <v>37</v>
      </c>
      <c r="E84" s="49">
        <f>+E77/G77</f>
        <v>0.29360290587430815</v>
      </c>
      <c r="F84" s="49">
        <f>+F77/G77</f>
        <v>0.7063970941256918</v>
      </c>
      <c r="G84" s="83">
        <f t="shared" si="9"/>
        <v>1</v>
      </c>
    </row>
    <row r="85" spans="3:7" ht="15" customHeight="1">
      <c r="C85" s="146"/>
      <c r="D85" s="78" t="s">
        <v>38</v>
      </c>
      <c r="E85" s="49">
        <f aca="true" t="shared" si="10" ref="E85:E90">+E78/G78</f>
        <v>0.3202354983228952</v>
      </c>
      <c r="F85" s="49">
        <f aca="true" t="shared" si="11" ref="F85:F90">+F78/G78</f>
        <v>0.6797645016771048</v>
      </c>
      <c r="G85" s="83">
        <f t="shared" si="9"/>
        <v>1</v>
      </c>
    </row>
    <row r="86" spans="3:7" ht="15" customHeight="1">
      <c r="C86" s="146"/>
      <c r="D86" s="78" t="s">
        <v>44</v>
      </c>
      <c r="E86" s="49">
        <f t="shared" si="10"/>
        <v>0.42820936315482133</v>
      </c>
      <c r="F86" s="49">
        <f t="shared" si="11"/>
        <v>0.5717906368451786</v>
      </c>
      <c r="G86" s="83">
        <f t="shared" si="9"/>
        <v>1</v>
      </c>
    </row>
    <row r="87" spans="3:7" ht="15" customHeight="1">
      <c r="C87" s="146"/>
      <c r="D87" s="78" t="s">
        <v>40</v>
      </c>
      <c r="E87" s="49">
        <f t="shared" si="10"/>
        <v>0</v>
      </c>
      <c r="F87" s="49">
        <f t="shared" si="11"/>
        <v>1</v>
      </c>
      <c r="G87" s="83">
        <f t="shared" si="9"/>
        <v>1</v>
      </c>
    </row>
    <row r="88" spans="3:7" ht="15" customHeight="1">
      <c r="C88" s="146"/>
      <c r="D88" s="78" t="s">
        <v>41</v>
      </c>
      <c r="E88" s="49">
        <f t="shared" si="10"/>
        <v>0</v>
      </c>
      <c r="F88" s="49">
        <f t="shared" si="11"/>
        <v>1</v>
      </c>
      <c r="G88" s="83">
        <f t="shared" si="9"/>
        <v>1</v>
      </c>
    </row>
    <row r="89" spans="3:7" ht="15" customHeight="1">
      <c r="C89" s="146"/>
      <c r="D89" s="78" t="s">
        <v>42</v>
      </c>
      <c r="E89" s="49">
        <f t="shared" si="10"/>
        <v>0.25</v>
      </c>
      <c r="F89" s="49">
        <f t="shared" si="11"/>
        <v>0.75</v>
      </c>
      <c r="G89" s="83">
        <f t="shared" si="9"/>
        <v>1</v>
      </c>
    </row>
    <row r="90" spans="3:7" ht="15" customHeight="1">
      <c r="C90" s="146"/>
      <c r="D90" s="95" t="s">
        <v>3</v>
      </c>
      <c r="E90" s="49">
        <f t="shared" si="10"/>
        <v>0.3028142085133821</v>
      </c>
      <c r="F90" s="49">
        <f t="shared" si="11"/>
        <v>0.6971857914866179</v>
      </c>
      <c r="G90" s="83">
        <f t="shared" si="9"/>
        <v>1</v>
      </c>
    </row>
    <row r="91" ht="15" customHeight="1">
      <c r="C91" s="10" t="s">
        <v>16</v>
      </c>
    </row>
    <row r="92" ht="15" customHeight="1"/>
    <row r="93" spans="1:14" ht="15" customHeight="1">
      <c r="A93" s="4">
        <v>6</v>
      </c>
      <c r="B93" s="4" t="s">
        <v>17</v>
      </c>
      <c r="C93" s="4"/>
      <c r="D93" s="4"/>
      <c r="G93" s="2"/>
      <c r="H93" s="3"/>
      <c r="N93" s="3"/>
    </row>
    <row r="94" spans="3:5" ht="30.75" customHeight="1">
      <c r="C94" s="124" t="s">
        <v>150</v>
      </c>
      <c r="D94" s="124"/>
      <c r="E94" s="124" t="s">
        <v>47</v>
      </c>
    </row>
    <row r="95" spans="3:5" ht="15">
      <c r="C95" s="124"/>
      <c r="D95" s="124"/>
      <c r="E95" s="124"/>
    </row>
    <row r="96" spans="3:5" ht="15" customHeight="1">
      <c r="C96" s="124" t="s">
        <v>5</v>
      </c>
      <c r="D96" s="96" t="s">
        <v>37</v>
      </c>
      <c r="E96" s="97">
        <v>142696.64809999985</v>
      </c>
    </row>
    <row r="97" spans="3:5" ht="15">
      <c r="C97" s="124"/>
      <c r="D97" s="96" t="s">
        <v>38</v>
      </c>
      <c r="E97" s="97">
        <v>31917.923799999906</v>
      </c>
    </row>
    <row r="98" spans="3:5" ht="15">
      <c r="C98" s="124"/>
      <c r="D98" s="96" t="s">
        <v>40</v>
      </c>
      <c r="E98" s="97">
        <v>1285.875</v>
      </c>
    </row>
    <row r="99" spans="3:5" ht="15">
      <c r="C99" s="124"/>
      <c r="D99" s="96" t="s">
        <v>49</v>
      </c>
      <c r="E99" s="97">
        <v>25404.2615</v>
      </c>
    </row>
    <row r="100" spans="3:5" ht="15">
      <c r="C100" s="124"/>
      <c r="D100" s="96" t="s">
        <v>41</v>
      </c>
      <c r="E100" s="97">
        <v>3469.8329</v>
      </c>
    </row>
    <row r="101" spans="3:5" ht="15">
      <c r="C101" s="124"/>
      <c r="D101" s="96" t="s">
        <v>42</v>
      </c>
      <c r="E101" s="97">
        <v>856.9999999999999</v>
      </c>
    </row>
    <row r="102" spans="3:5" ht="15">
      <c r="C102" s="124"/>
      <c r="D102" s="96" t="s">
        <v>3</v>
      </c>
      <c r="E102" s="97">
        <v>205631.54130000065</v>
      </c>
    </row>
    <row r="103" spans="3:5" ht="15">
      <c r="C103" s="124" t="s">
        <v>54</v>
      </c>
      <c r="D103" s="96" t="s">
        <v>37</v>
      </c>
      <c r="E103" s="49">
        <f>+E96/$E$102</f>
        <v>0.6939433863009196</v>
      </c>
    </row>
    <row r="104" spans="3:5" ht="15">
      <c r="C104" s="124"/>
      <c r="D104" s="96" t="s">
        <v>38</v>
      </c>
      <c r="E104" s="49">
        <f aca="true" t="shared" si="12" ref="E104:E109">+E97/$E$102</f>
        <v>0.15521900773692154</v>
      </c>
    </row>
    <row r="105" spans="3:5" ht="15">
      <c r="C105" s="124"/>
      <c r="D105" s="96" t="s">
        <v>40</v>
      </c>
      <c r="E105" s="49">
        <f t="shared" si="12"/>
        <v>0.006253296512153293</v>
      </c>
    </row>
    <row r="106" spans="3:5" ht="15">
      <c r="C106" s="124"/>
      <c r="D106" s="96" t="s">
        <v>49</v>
      </c>
      <c r="E106" s="49">
        <f t="shared" si="12"/>
        <v>0.123542630373699</v>
      </c>
    </row>
    <row r="107" spans="3:5" ht="15">
      <c r="C107" s="124"/>
      <c r="D107" s="96" t="s">
        <v>41</v>
      </c>
      <c r="E107" s="49">
        <f t="shared" si="12"/>
        <v>0.016874030501662095</v>
      </c>
    </row>
    <row r="108" spans="3:5" ht="15">
      <c r="C108" s="124"/>
      <c r="D108" s="96" t="s">
        <v>42</v>
      </c>
      <c r="E108" s="49">
        <f t="shared" si="12"/>
        <v>0.004167648574640126</v>
      </c>
    </row>
    <row r="109" spans="3:5" ht="15">
      <c r="C109" s="124"/>
      <c r="D109" s="96" t="s">
        <v>3</v>
      </c>
      <c r="E109" s="50">
        <f t="shared" si="12"/>
        <v>1</v>
      </c>
    </row>
    <row r="110" ht="15.75">
      <c r="C110" s="10" t="s">
        <v>16</v>
      </c>
    </row>
    <row r="111" spans="1:15" ht="15" customHeight="1">
      <c r="A111" s="103"/>
      <c r="B111" s="4"/>
      <c r="C111" s="10"/>
      <c r="D111" s="4"/>
      <c r="E111" s="4"/>
      <c r="H111" s="2"/>
      <c r="I111" s="3"/>
      <c r="J111" s="3"/>
      <c r="K111" s="3"/>
      <c r="L111" s="3"/>
      <c r="M111" s="3"/>
      <c r="N111" s="3"/>
      <c r="O111" s="3"/>
    </row>
    <row r="112" spans="1:14" ht="15" customHeight="1">
      <c r="A112" s="103">
        <v>7</v>
      </c>
      <c r="B112" s="4" t="s">
        <v>18</v>
      </c>
      <c r="C112" s="4"/>
      <c r="D112" s="4"/>
      <c r="G112" s="2"/>
      <c r="H112" s="3"/>
      <c r="N112" s="3"/>
    </row>
    <row r="113" spans="3:5" ht="15.75" customHeight="1">
      <c r="C113" s="130" t="s">
        <v>150</v>
      </c>
      <c r="D113" s="130"/>
      <c r="E113" s="109" t="s">
        <v>35</v>
      </c>
    </row>
    <row r="114" spans="3:5" ht="28.5">
      <c r="C114" s="130"/>
      <c r="D114" s="130"/>
      <c r="E114" s="27" t="s">
        <v>19</v>
      </c>
    </row>
    <row r="115" spans="3:5" ht="15" customHeight="1">
      <c r="C115" s="139" t="s">
        <v>5</v>
      </c>
      <c r="D115" s="96" t="s">
        <v>37</v>
      </c>
      <c r="E115" s="44">
        <v>2580.6246</v>
      </c>
    </row>
    <row r="116" spans="3:5" ht="15">
      <c r="C116" s="146"/>
      <c r="D116" s="96" t="s">
        <v>38</v>
      </c>
      <c r="E116" s="44">
        <v>388.2288</v>
      </c>
    </row>
    <row r="117" spans="3:5" ht="15">
      <c r="C117" s="146"/>
      <c r="D117" s="96" t="s">
        <v>40</v>
      </c>
      <c r="E117" s="44">
        <v>124</v>
      </c>
    </row>
    <row r="118" spans="3:5" ht="15">
      <c r="C118" s="146"/>
      <c r="D118" s="96" t="s">
        <v>49</v>
      </c>
      <c r="E118" s="44">
        <v>1061.2127</v>
      </c>
    </row>
    <row r="119" spans="3:5" ht="15">
      <c r="C119" s="146"/>
      <c r="D119" s="96" t="s">
        <v>41</v>
      </c>
      <c r="E119" s="44">
        <v>197.04299999999995</v>
      </c>
    </row>
    <row r="120" spans="3:5" ht="15">
      <c r="C120" s="146"/>
      <c r="D120" s="96" t="s">
        <v>42</v>
      </c>
      <c r="E120" s="44">
        <v>19</v>
      </c>
    </row>
    <row r="121" spans="3:5" ht="15">
      <c r="C121" s="146"/>
      <c r="D121" s="96" t="s">
        <v>3</v>
      </c>
      <c r="E121" s="44">
        <f>SUM(E115:E120)</f>
        <v>4370.1091</v>
      </c>
    </row>
    <row r="122" spans="3:5" ht="15">
      <c r="C122" s="139" t="s">
        <v>0</v>
      </c>
      <c r="D122" s="95" t="s">
        <v>37</v>
      </c>
      <c r="E122" s="49">
        <f aca="true" t="shared" si="13" ref="E122:E128">+E115/E96</f>
        <v>0.018084689685153178</v>
      </c>
    </row>
    <row r="123" spans="3:5" ht="15">
      <c r="C123" s="146"/>
      <c r="D123" s="20" t="s">
        <v>38</v>
      </c>
      <c r="E123" s="49">
        <f t="shared" si="13"/>
        <v>0.012163347542047868</v>
      </c>
    </row>
    <row r="124" spans="3:5" ht="15">
      <c r="C124" s="146"/>
      <c r="D124" s="20" t="s">
        <v>44</v>
      </c>
      <c r="E124" s="49">
        <f t="shared" si="13"/>
        <v>0.096432390395645</v>
      </c>
    </row>
    <row r="125" spans="3:5" ht="15">
      <c r="C125" s="146"/>
      <c r="D125" s="20" t="s">
        <v>40</v>
      </c>
      <c r="E125" s="49">
        <f t="shared" si="13"/>
        <v>0.041773019066112194</v>
      </c>
    </row>
    <row r="126" spans="3:5" ht="15">
      <c r="C126" s="146"/>
      <c r="D126" s="20" t="s">
        <v>41</v>
      </c>
      <c r="E126" s="49">
        <f t="shared" si="13"/>
        <v>0.05678746086014688</v>
      </c>
    </row>
    <row r="127" spans="3:5" ht="15">
      <c r="C127" s="146"/>
      <c r="D127" s="20" t="s">
        <v>42</v>
      </c>
      <c r="E127" s="49">
        <f t="shared" si="13"/>
        <v>0.022170361726954496</v>
      </c>
    </row>
    <row r="128" spans="3:5" ht="15">
      <c r="C128" s="146"/>
      <c r="D128" s="20" t="s">
        <v>3</v>
      </c>
      <c r="E128" s="49">
        <f t="shared" si="13"/>
        <v>0.021252134144267028</v>
      </c>
    </row>
    <row r="129" spans="3:9" ht="14.25" customHeight="1">
      <c r="C129" s="10" t="s">
        <v>16</v>
      </c>
      <c r="I129" s="3"/>
    </row>
    <row r="130" spans="3:9" ht="22.5">
      <c r="C130" s="10"/>
      <c r="I130" s="3"/>
    </row>
    <row r="131" spans="3:7" ht="15" customHeight="1">
      <c r="C131" s="120" t="s">
        <v>35</v>
      </c>
      <c r="D131" s="140"/>
      <c r="E131" s="140"/>
      <c r="F131" s="140"/>
      <c r="G131" s="121"/>
    </row>
    <row r="132" spans="3:7" ht="57">
      <c r="C132" s="124" t="s">
        <v>150</v>
      </c>
      <c r="D132" s="124"/>
      <c r="E132" s="69" t="s">
        <v>58</v>
      </c>
      <c r="F132" s="60" t="s">
        <v>59</v>
      </c>
      <c r="G132" s="60" t="s">
        <v>21</v>
      </c>
    </row>
    <row r="133" spans="3:7" ht="15">
      <c r="C133" s="124" t="s">
        <v>5</v>
      </c>
      <c r="D133" s="96" t="s">
        <v>37</v>
      </c>
      <c r="E133" s="97">
        <v>1200.9928</v>
      </c>
      <c r="F133" s="44">
        <v>1380.6318</v>
      </c>
      <c r="G133" s="44">
        <v>515.1233999999998</v>
      </c>
    </row>
    <row r="134" spans="3:7" ht="15">
      <c r="C134" s="124"/>
      <c r="D134" s="96" t="s">
        <v>38</v>
      </c>
      <c r="E134" s="97">
        <v>655.5084000000003</v>
      </c>
      <c r="F134" s="44">
        <v>405.7043</v>
      </c>
      <c r="G134" s="44">
        <v>184.29650000000007</v>
      </c>
    </row>
    <row r="135" spans="3:7" ht="15">
      <c r="C135" s="124"/>
      <c r="D135" s="96" t="s">
        <v>49</v>
      </c>
      <c r="E135" s="97">
        <v>239.2205000000001</v>
      </c>
      <c r="F135" s="44">
        <v>149.00830000000005</v>
      </c>
      <c r="G135" s="44">
        <v>201.05220000000006</v>
      </c>
    </row>
    <row r="136" spans="3:7" ht="15">
      <c r="C136" s="124"/>
      <c r="D136" s="96" t="s">
        <v>40</v>
      </c>
      <c r="E136" s="97">
        <v>1</v>
      </c>
      <c r="F136" s="44">
        <v>123</v>
      </c>
      <c r="G136" s="44">
        <v>1</v>
      </c>
    </row>
    <row r="137" spans="3:7" ht="15">
      <c r="C137" s="124"/>
      <c r="D137" s="96" t="s">
        <v>41</v>
      </c>
      <c r="E137" s="97">
        <v>55.6812</v>
      </c>
      <c r="F137" s="44">
        <v>141.3618</v>
      </c>
      <c r="G137" s="44">
        <v>21.3334</v>
      </c>
    </row>
    <row r="138" spans="3:7" ht="15">
      <c r="C138" s="124"/>
      <c r="D138" s="96" t="s">
        <v>42</v>
      </c>
      <c r="E138" s="97">
        <v>1</v>
      </c>
      <c r="F138" s="44">
        <v>18</v>
      </c>
      <c r="G138" s="44">
        <v>2</v>
      </c>
    </row>
    <row r="139" spans="3:7" ht="15">
      <c r="C139" s="124"/>
      <c r="D139" s="96" t="s">
        <v>3</v>
      </c>
      <c r="E139" s="97">
        <v>2153.402900000001</v>
      </c>
      <c r="F139" s="44">
        <v>2217.706200000003</v>
      </c>
      <c r="G139" s="44">
        <v>924.805500000001</v>
      </c>
    </row>
    <row r="140" spans="3:7" ht="15">
      <c r="C140" s="124" t="s">
        <v>0</v>
      </c>
      <c r="D140" s="78" t="s">
        <v>37</v>
      </c>
      <c r="E140" s="49">
        <f>+E133/$E$115</f>
        <v>0.46538841798222025</v>
      </c>
      <c r="F140" s="49">
        <f>+F133/$E$115</f>
        <v>0.5349990851052105</v>
      </c>
      <c r="G140" s="49">
        <f>+G133/$E$115</f>
        <v>0.1996119079078762</v>
      </c>
    </row>
    <row r="141" spans="3:7" ht="15">
      <c r="C141" s="124"/>
      <c r="D141" s="78" t="s">
        <v>38</v>
      </c>
      <c r="E141" s="49">
        <f>+E134/$E$116</f>
        <v>1.688458970586418</v>
      </c>
      <c r="F141" s="49">
        <f>+F134/$E$116</f>
        <v>1.0450134044666444</v>
      </c>
      <c r="G141" s="49">
        <f>+G134/$E$116</f>
        <v>0.47471104668175074</v>
      </c>
    </row>
    <row r="142" spans="3:7" ht="15">
      <c r="C142" s="124"/>
      <c r="D142" s="78" t="s">
        <v>44</v>
      </c>
      <c r="E142" s="49">
        <f>+E135/$E$117</f>
        <v>1.929197580645162</v>
      </c>
      <c r="F142" s="49">
        <f>+F135/$E$117</f>
        <v>1.2016798387096779</v>
      </c>
      <c r="G142" s="49">
        <f>+G135/$E$117</f>
        <v>1.6213887096774198</v>
      </c>
    </row>
    <row r="143" spans="3:7" ht="15">
      <c r="C143" s="124"/>
      <c r="D143" s="78" t="s">
        <v>40</v>
      </c>
      <c r="E143" s="49">
        <f>+E136/$E$118</f>
        <v>0.000942318161100032</v>
      </c>
      <c r="F143" s="49">
        <f>+F136/$E$118</f>
        <v>0.11590513381530394</v>
      </c>
      <c r="G143" s="49">
        <f>+G136/$E$118</f>
        <v>0.000942318161100032</v>
      </c>
    </row>
    <row r="144" spans="3:7" ht="15">
      <c r="C144" s="124"/>
      <c r="D144" s="78" t="s">
        <v>41</v>
      </c>
      <c r="E144" s="49">
        <f>+E137/$E$119</f>
        <v>0.28258400450663057</v>
      </c>
      <c r="F144" s="49">
        <f>+F137/$E$119</f>
        <v>0.7174159954933695</v>
      </c>
      <c r="G144" s="49">
        <f>+G137/$E$119</f>
        <v>0.10826773851392847</v>
      </c>
    </row>
    <row r="145" spans="3:7" ht="15">
      <c r="C145" s="124"/>
      <c r="D145" s="78" t="s">
        <v>42</v>
      </c>
      <c r="E145" s="49">
        <f>+E138/$E$120</f>
        <v>0.05263157894736842</v>
      </c>
      <c r="F145" s="49">
        <f>+F138/$E$120</f>
        <v>0.9473684210526315</v>
      </c>
      <c r="G145" s="49">
        <f>+G138/$E$120</f>
        <v>0.10526315789473684</v>
      </c>
    </row>
    <row r="146" spans="3:7" ht="15">
      <c r="C146" s="124"/>
      <c r="D146" s="78" t="s">
        <v>3</v>
      </c>
      <c r="E146" s="49">
        <f>+E139/$E$121</f>
        <v>0.4927572403169525</v>
      </c>
      <c r="F146" s="49">
        <f>+F139/$E$121</f>
        <v>0.507471586922167</v>
      </c>
      <c r="G146" s="49">
        <f>+G139/$E$121</f>
        <v>0.2116206892866819</v>
      </c>
    </row>
    <row r="147" spans="3:8" ht="14.25" customHeight="1">
      <c r="C147" s="10" t="s">
        <v>16</v>
      </c>
      <c r="H147" s="3"/>
    </row>
    <row r="148" spans="3:8" ht="14.25" customHeight="1">
      <c r="C148" s="10"/>
      <c r="H148" s="3"/>
    </row>
    <row r="149" spans="1:2" ht="15">
      <c r="A149" s="103">
        <v>8</v>
      </c>
      <c r="B149" s="4" t="s">
        <v>153</v>
      </c>
    </row>
    <row r="150" spans="3:10" ht="15.75" customHeight="1">
      <c r="C150" s="124" t="s">
        <v>60</v>
      </c>
      <c r="D150" s="124"/>
      <c r="E150" s="124"/>
      <c r="F150" s="124"/>
      <c r="G150" s="124"/>
      <c r="H150" s="124"/>
      <c r="I150" s="14"/>
      <c r="J150" s="37"/>
    </row>
    <row r="151" spans="3:10" ht="15">
      <c r="C151" s="124" t="s">
        <v>152</v>
      </c>
      <c r="D151" s="124"/>
      <c r="E151" s="68" t="s">
        <v>53</v>
      </c>
      <c r="F151" s="68" t="s">
        <v>7</v>
      </c>
      <c r="G151" s="68" t="s">
        <v>23</v>
      </c>
      <c r="H151" s="68" t="s">
        <v>24</v>
      </c>
      <c r="I151" s="28"/>
      <c r="J151" s="37"/>
    </row>
    <row r="152" spans="3:10" ht="15" customHeight="1">
      <c r="C152" s="124" t="s">
        <v>5</v>
      </c>
      <c r="D152" s="98" t="s">
        <v>37</v>
      </c>
      <c r="E152" s="44">
        <v>1012.7</v>
      </c>
      <c r="F152" s="44">
        <v>15729251.444355538</v>
      </c>
      <c r="G152" s="44">
        <v>5204467091</v>
      </c>
      <c r="H152" s="44">
        <v>11705303110.202139</v>
      </c>
      <c r="I152" s="38"/>
      <c r="J152" s="37"/>
    </row>
    <row r="153" spans="3:10" ht="15">
      <c r="C153" s="124"/>
      <c r="D153" s="98" t="s">
        <v>38</v>
      </c>
      <c r="E153" s="44">
        <v>3000</v>
      </c>
      <c r="F153" s="44">
        <v>9105759.8296574</v>
      </c>
      <c r="G153" s="44">
        <v>724221560</v>
      </c>
      <c r="H153" s="44">
        <v>2273243835.714142</v>
      </c>
      <c r="I153" s="38"/>
      <c r="J153" s="37"/>
    </row>
    <row r="154" spans="3:10" ht="15">
      <c r="C154" s="124"/>
      <c r="D154" s="98" t="s">
        <v>49</v>
      </c>
      <c r="E154" s="44">
        <v>355.79</v>
      </c>
      <c r="F154" s="44">
        <v>4502074.754604938</v>
      </c>
      <c r="G154" s="44">
        <v>243565587</v>
      </c>
      <c r="H154" s="44">
        <v>1039896430.1382557</v>
      </c>
      <c r="I154" s="38"/>
      <c r="J154" s="37"/>
    </row>
    <row r="155" spans="3:8" ht="15">
      <c r="C155" s="124"/>
      <c r="D155" s="98" t="s">
        <v>40</v>
      </c>
      <c r="E155" s="44">
        <v>110863.85</v>
      </c>
      <c r="F155" s="44">
        <v>1154588.068705036</v>
      </c>
      <c r="G155" s="44">
        <v>17345704</v>
      </c>
      <c r="H155" s="44">
        <v>20060967.69375</v>
      </c>
    </row>
    <row r="156" spans="3:10" ht="15.75" customHeight="1">
      <c r="C156" s="124"/>
      <c r="D156" s="98" t="s">
        <v>41</v>
      </c>
      <c r="E156" s="44">
        <v>29485</v>
      </c>
      <c r="F156" s="44">
        <v>1854650.0598411972</v>
      </c>
      <c r="G156" s="44">
        <v>24579978.6</v>
      </c>
      <c r="H156" s="44">
        <v>102260953.1395</v>
      </c>
      <c r="I156" s="38"/>
      <c r="J156" s="37"/>
    </row>
    <row r="157" spans="3:8" ht="15">
      <c r="C157" s="124"/>
      <c r="D157" s="98" t="s">
        <v>42</v>
      </c>
      <c r="E157" s="44">
        <v>90000</v>
      </c>
      <c r="F157" s="44">
        <v>1444112.23</v>
      </c>
      <c r="G157" s="44">
        <v>2858900</v>
      </c>
      <c r="H157" s="44">
        <v>7220561.15</v>
      </c>
    </row>
    <row r="158" spans="3:10" ht="15">
      <c r="C158" s="124"/>
      <c r="D158" s="98" t="s">
        <v>3</v>
      </c>
      <c r="E158" s="44">
        <v>355.79</v>
      </c>
      <c r="F158" s="44">
        <v>11631562.212128773</v>
      </c>
      <c r="G158" s="44">
        <v>5204467091</v>
      </c>
      <c r="H158" s="44">
        <v>15147985858.03776</v>
      </c>
      <c r="I158" s="38"/>
      <c r="J158" s="37"/>
    </row>
    <row r="159" spans="3:9" ht="14.25" customHeight="1">
      <c r="C159" s="10" t="s">
        <v>16</v>
      </c>
      <c r="I159" s="3"/>
    </row>
    <row r="161" spans="1:14" ht="15" customHeight="1">
      <c r="A161" s="103">
        <v>9</v>
      </c>
      <c r="B161" s="4" t="s">
        <v>143</v>
      </c>
      <c r="C161" s="4"/>
      <c r="D161" s="4"/>
      <c r="G161" s="2"/>
      <c r="H161" s="3"/>
      <c r="N161" s="3"/>
    </row>
    <row r="162" spans="3:9" ht="14.25" customHeight="1">
      <c r="C162" s="124" t="s">
        <v>143</v>
      </c>
      <c r="D162" s="124"/>
      <c r="E162" s="124"/>
      <c r="F162" s="124"/>
      <c r="G162" s="124"/>
      <c r="H162" s="124"/>
      <c r="I162" s="28"/>
    </row>
    <row r="163" spans="3:8" ht="15">
      <c r="C163" s="124" t="s">
        <v>150</v>
      </c>
      <c r="D163" s="124"/>
      <c r="E163" s="68" t="s">
        <v>53</v>
      </c>
      <c r="F163" s="68" t="s">
        <v>7</v>
      </c>
      <c r="G163" s="68" t="s">
        <v>23</v>
      </c>
      <c r="H163" s="68" t="s">
        <v>24</v>
      </c>
    </row>
    <row r="164" spans="3:9" ht="15" customHeight="1">
      <c r="C164" s="124" t="s">
        <v>5</v>
      </c>
      <c r="D164" s="96" t="s">
        <v>37</v>
      </c>
      <c r="E164" s="44">
        <v>259.295</v>
      </c>
      <c r="F164" s="44">
        <v>2448277.228170875</v>
      </c>
      <c r="G164" s="44">
        <v>158785373</v>
      </c>
      <c r="H164" s="44">
        <v>903697807.6980748</v>
      </c>
      <c r="I164" s="39"/>
    </row>
    <row r="165" spans="3:9" ht="15">
      <c r="C165" s="124"/>
      <c r="D165" s="96" t="s">
        <v>38</v>
      </c>
      <c r="E165" s="44">
        <v>118.68</v>
      </c>
      <c r="F165" s="44">
        <v>1457571.1225219686</v>
      </c>
      <c r="G165" s="44">
        <v>41516578</v>
      </c>
      <c r="H165" s="44">
        <v>109674647.59994097</v>
      </c>
      <c r="I165" s="39"/>
    </row>
    <row r="166" spans="3:9" ht="15">
      <c r="C166" s="124"/>
      <c r="D166" s="96" t="s">
        <v>49</v>
      </c>
      <c r="E166" s="44">
        <v>232</v>
      </c>
      <c r="F166" s="44">
        <v>820549.0388048752</v>
      </c>
      <c r="G166" s="44">
        <v>26844045</v>
      </c>
      <c r="H166" s="44">
        <v>89237579.891666</v>
      </c>
      <c r="I166" s="39"/>
    </row>
    <row r="167" spans="3:9" ht="15">
      <c r="C167" s="124"/>
      <c r="D167" s="96" t="s">
        <v>40</v>
      </c>
      <c r="E167" s="44">
        <v>21045</v>
      </c>
      <c r="F167" s="44">
        <v>21045</v>
      </c>
      <c r="G167" s="44">
        <v>21045</v>
      </c>
      <c r="H167" s="44">
        <v>21045</v>
      </c>
      <c r="I167" s="39"/>
    </row>
    <row r="168" spans="3:8" ht="15">
      <c r="C168" s="124"/>
      <c r="D168" s="96" t="s">
        <v>41</v>
      </c>
      <c r="E168" s="44">
        <v>6700</v>
      </c>
      <c r="F168" s="44">
        <v>575969.1055846135</v>
      </c>
      <c r="G168" s="44">
        <v>2136534</v>
      </c>
      <c r="H168" s="44">
        <v>12212215.348800002</v>
      </c>
    </row>
    <row r="169" spans="3:8" ht="15">
      <c r="C169" s="124"/>
      <c r="D169" s="96" t="s">
        <v>42</v>
      </c>
      <c r="E169" s="44">
        <v>10000</v>
      </c>
      <c r="F169" s="44">
        <v>105000</v>
      </c>
      <c r="G169" s="44">
        <v>200000</v>
      </c>
      <c r="H169" s="44">
        <v>210000</v>
      </c>
    </row>
    <row r="170" spans="3:8" ht="15">
      <c r="C170" s="124"/>
      <c r="D170" s="96" t="s">
        <v>3</v>
      </c>
      <c r="E170" s="44">
        <v>118.68</v>
      </c>
      <c r="F170" s="44">
        <v>1931440.258191741</v>
      </c>
      <c r="G170" s="44">
        <v>158785373</v>
      </c>
      <c r="H170" s="44">
        <v>1115053295.5384831</v>
      </c>
    </row>
    <row r="171" spans="3:9" ht="14.25" customHeight="1">
      <c r="C171" s="10" t="s">
        <v>16</v>
      </c>
      <c r="D171" s="4"/>
      <c r="E171" s="4"/>
      <c r="H171" s="2"/>
      <c r="I171" s="3"/>
    </row>
    <row r="172" spans="3:5" ht="14.25" customHeight="1">
      <c r="C172" s="10"/>
      <c r="D172" s="4"/>
      <c r="E172" s="4"/>
    </row>
    <row r="173" spans="3:7" ht="14.25" customHeight="1">
      <c r="C173" s="148" t="s">
        <v>6</v>
      </c>
      <c r="D173" s="149"/>
      <c r="E173" s="124" t="s">
        <v>25</v>
      </c>
      <c r="F173" s="124"/>
      <c r="G173" s="124"/>
    </row>
    <row r="174" spans="3:7" ht="14.25" customHeight="1">
      <c r="C174" s="150"/>
      <c r="D174" s="151"/>
      <c r="E174" s="106" t="s">
        <v>1</v>
      </c>
      <c r="F174" s="106" t="s">
        <v>2</v>
      </c>
      <c r="G174" s="106" t="s">
        <v>3</v>
      </c>
    </row>
    <row r="175" spans="3:7" ht="14.25" customHeight="1">
      <c r="C175" s="139" t="s">
        <v>5</v>
      </c>
      <c r="D175" s="107" t="s">
        <v>41</v>
      </c>
      <c r="E175" s="97">
        <v>12.688400000000001</v>
      </c>
      <c r="F175" s="44">
        <v>55.9711</v>
      </c>
      <c r="G175" s="44">
        <f>+E175+F175</f>
        <v>68.65950000000001</v>
      </c>
    </row>
    <row r="176" spans="3:7" ht="14.25" customHeight="1">
      <c r="C176" s="146"/>
      <c r="D176" s="107" t="s">
        <v>37</v>
      </c>
      <c r="E176" s="97">
        <v>250.65110000000016</v>
      </c>
      <c r="F176" s="44">
        <v>1240.3935999999994</v>
      </c>
      <c r="G176" s="44">
        <f aca="true" t="shared" si="14" ref="G176:G188">+E176+F176</f>
        <v>1491.0446999999995</v>
      </c>
    </row>
    <row r="177" spans="3:7" ht="14.25" customHeight="1">
      <c r="C177" s="146"/>
      <c r="D177" s="107" t="s">
        <v>38</v>
      </c>
      <c r="E177" s="97">
        <v>31.410999999999994</v>
      </c>
      <c r="F177" s="44">
        <v>1215.2837999999952</v>
      </c>
      <c r="G177" s="44">
        <f t="shared" si="14"/>
        <v>1246.6947999999952</v>
      </c>
    </row>
    <row r="178" spans="3:7" ht="14.25" customHeight="1">
      <c r="C178" s="146"/>
      <c r="D178" s="107" t="s">
        <v>48</v>
      </c>
      <c r="E178" s="97">
        <v>1</v>
      </c>
      <c r="F178" s="44">
        <v>68.5</v>
      </c>
      <c r="G178" s="44">
        <f t="shared" si="14"/>
        <v>69.5</v>
      </c>
    </row>
    <row r="179" spans="3:7" ht="14.25" customHeight="1">
      <c r="C179" s="146"/>
      <c r="D179" s="107" t="s">
        <v>42</v>
      </c>
      <c r="E179" s="97">
        <v>2</v>
      </c>
      <c r="F179" s="44">
        <v>34.75</v>
      </c>
      <c r="G179" s="44">
        <f t="shared" si="14"/>
        <v>36.75</v>
      </c>
    </row>
    <row r="180" spans="3:7" ht="14.25" customHeight="1">
      <c r="C180" s="146"/>
      <c r="D180" s="107" t="s">
        <v>46</v>
      </c>
      <c r="E180" s="97">
        <v>40.1392</v>
      </c>
      <c r="F180" s="44">
        <v>865.2117999999982</v>
      </c>
      <c r="G180" s="44">
        <f t="shared" si="14"/>
        <v>905.3509999999982</v>
      </c>
    </row>
    <row r="181" spans="3:7" ht="14.25" customHeight="1">
      <c r="C181" s="131"/>
      <c r="D181" s="96" t="s">
        <v>3</v>
      </c>
      <c r="E181" s="97">
        <f>SUM(E175:E180)</f>
        <v>337.8897000000002</v>
      </c>
      <c r="F181" s="44">
        <f>SUM(F175:F180)</f>
        <v>3480.110299999993</v>
      </c>
      <c r="G181" s="44">
        <f t="shared" si="14"/>
        <v>3817.999999999993</v>
      </c>
    </row>
    <row r="182" spans="3:9" ht="14.25" customHeight="1">
      <c r="C182" s="139" t="s">
        <v>0</v>
      </c>
      <c r="D182" s="107" t="s">
        <v>41</v>
      </c>
      <c r="E182" s="49">
        <v>0.18480181183958522</v>
      </c>
      <c r="F182" s="49">
        <v>0.8151981881604147</v>
      </c>
      <c r="G182" s="50">
        <f t="shared" si="14"/>
        <v>0.9999999999999999</v>
      </c>
      <c r="H182" s="2"/>
      <c r="I182" s="3"/>
    </row>
    <row r="183" spans="3:9" ht="14.25" customHeight="1">
      <c r="C183" s="146"/>
      <c r="D183" s="107" t="s">
        <v>37</v>
      </c>
      <c r="E183" s="49">
        <v>0.16810434992324536</v>
      </c>
      <c r="F183" s="49">
        <v>0.8318956500767553</v>
      </c>
      <c r="G183" s="50">
        <f t="shared" si="14"/>
        <v>1.0000000000000007</v>
      </c>
      <c r="H183" s="2"/>
      <c r="I183" s="3"/>
    </row>
    <row r="184" spans="3:9" ht="14.25" customHeight="1">
      <c r="C184" s="146"/>
      <c r="D184" s="107" t="s">
        <v>38</v>
      </c>
      <c r="E184" s="49">
        <v>0.025195420723660777</v>
      </c>
      <c r="F184" s="49">
        <v>0.9748045792763395</v>
      </c>
      <c r="G184" s="50">
        <f t="shared" si="14"/>
        <v>1.0000000000000002</v>
      </c>
      <c r="H184" s="2"/>
      <c r="I184" s="3"/>
    </row>
    <row r="185" spans="3:9" ht="14.25" customHeight="1">
      <c r="C185" s="146"/>
      <c r="D185" s="107" t="s">
        <v>48</v>
      </c>
      <c r="E185" s="49">
        <v>0.014388489208633093</v>
      </c>
      <c r="F185" s="49">
        <v>0.9856115107913669</v>
      </c>
      <c r="G185" s="50">
        <f t="shared" si="14"/>
        <v>1</v>
      </c>
      <c r="H185" s="2"/>
      <c r="I185" s="3"/>
    </row>
    <row r="186" spans="3:9" ht="14.25" customHeight="1">
      <c r="C186" s="146"/>
      <c r="D186" s="107" t="s">
        <v>42</v>
      </c>
      <c r="E186" s="49">
        <v>0.05442176870748299</v>
      </c>
      <c r="F186" s="49">
        <v>0.9455782312925171</v>
      </c>
      <c r="G186" s="50">
        <f t="shared" si="14"/>
        <v>1</v>
      </c>
      <c r="H186" s="2"/>
      <c r="I186" s="3"/>
    </row>
    <row r="187" spans="3:9" ht="14.25" customHeight="1">
      <c r="C187" s="146"/>
      <c r="D187" s="107" t="s">
        <v>46</v>
      </c>
      <c r="E187" s="49">
        <v>0.044335511862250196</v>
      </c>
      <c r="F187" s="49">
        <v>0.9556644881377497</v>
      </c>
      <c r="G187" s="50">
        <f t="shared" si="14"/>
        <v>0.9999999999999999</v>
      </c>
      <c r="H187" s="2"/>
      <c r="I187" s="3"/>
    </row>
    <row r="188" spans="3:9" ht="14.25" customHeight="1">
      <c r="C188" s="146"/>
      <c r="D188" s="96" t="s">
        <v>3</v>
      </c>
      <c r="E188" s="49">
        <v>0.0884991356731274</v>
      </c>
      <c r="F188" s="49">
        <v>0.9115008643268804</v>
      </c>
      <c r="G188" s="50">
        <f t="shared" si="14"/>
        <v>1.0000000000000078</v>
      </c>
      <c r="H188" s="2"/>
      <c r="I188" s="3"/>
    </row>
    <row r="189" spans="3:9" ht="14.25" customHeight="1">
      <c r="C189" s="10" t="s">
        <v>16</v>
      </c>
      <c r="E189" s="4"/>
      <c r="H189" s="2"/>
      <c r="I189" s="3"/>
    </row>
    <row r="190" spans="3:9" ht="14.25" customHeight="1">
      <c r="C190" s="10"/>
      <c r="E190" s="4"/>
      <c r="H190" s="2"/>
      <c r="I190" s="3"/>
    </row>
    <row r="191" spans="3:10" ht="15">
      <c r="C191" s="130" t="s">
        <v>145</v>
      </c>
      <c r="D191" s="130"/>
      <c r="E191" s="130"/>
      <c r="F191" s="130"/>
      <c r="G191" s="130"/>
      <c r="H191" s="130"/>
      <c r="I191" s="130"/>
      <c r="J191" s="130"/>
    </row>
    <row r="192" spans="3:10" ht="15" customHeight="1">
      <c r="C192" s="148" t="s">
        <v>6</v>
      </c>
      <c r="D192" s="149"/>
      <c r="E192" s="133" t="s">
        <v>185</v>
      </c>
      <c r="F192" s="134"/>
      <c r="G192" s="135"/>
      <c r="H192" s="136" t="s">
        <v>186</v>
      </c>
      <c r="I192" s="137"/>
      <c r="J192" s="138"/>
    </row>
    <row r="193" spans="3:10" ht="15">
      <c r="C193" s="150"/>
      <c r="D193" s="151"/>
      <c r="E193" s="68" t="s">
        <v>1</v>
      </c>
      <c r="F193" s="68" t="s">
        <v>2</v>
      </c>
      <c r="G193" s="68" t="s">
        <v>3</v>
      </c>
      <c r="H193" s="68" t="s">
        <v>1</v>
      </c>
      <c r="I193" s="68" t="s">
        <v>2</v>
      </c>
      <c r="J193" s="68" t="s">
        <v>3</v>
      </c>
    </row>
    <row r="194" spans="3:10" ht="15" customHeight="1">
      <c r="C194" s="139" t="s">
        <v>5</v>
      </c>
      <c r="D194" s="11" t="s">
        <v>41</v>
      </c>
      <c r="E194" s="97">
        <v>3.1739</v>
      </c>
      <c r="F194" s="44">
        <f aca="true" t="shared" si="15" ref="F194:F199">+E175-E194</f>
        <v>9.514500000000002</v>
      </c>
      <c r="G194" s="44">
        <f aca="true" t="shared" si="16" ref="G194:G199">SUM(E194:F194)</f>
        <v>12.688400000000001</v>
      </c>
      <c r="H194" s="97">
        <v>10.5145</v>
      </c>
      <c r="I194" s="44">
        <f aca="true" t="shared" si="17" ref="I194:I199">+E175-H194</f>
        <v>2.1739000000000015</v>
      </c>
      <c r="J194" s="44">
        <f aca="true" t="shared" si="18" ref="J194:J206">SUM(H194:I194)</f>
        <v>12.688400000000001</v>
      </c>
    </row>
    <row r="195" spans="3:10" ht="15">
      <c r="C195" s="146"/>
      <c r="D195" s="11" t="s">
        <v>37</v>
      </c>
      <c r="E195" s="97">
        <v>147.11079999999998</v>
      </c>
      <c r="F195" s="44">
        <f t="shared" si="15"/>
        <v>103.54030000000017</v>
      </c>
      <c r="G195" s="44">
        <f t="shared" si="16"/>
        <v>250.65110000000016</v>
      </c>
      <c r="H195" s="97">
        <v>139.42289999999994</v>
      </c>
      <c r="I195" s="44">
        <f t="shared" si="17"/>
        <v>111.22820000000021</v>
      </c>
      <c r="J195" s="44">
        <f t="shared" si="18"/>
        <v>250.65110000000016</v>
      </c>
    </row>
    <row r="196" spans="3:10" ht="15">
      <c r="C196" s="146"/>
      <c r="D196" s="11" t="s">
        <v>38</v>
      </c>
      <c r="E196" s="97">
        <v>15.474</v>
      </c>
      <c r="F196" s="44">
        <f t="shared" si="15"/>
        <v>15.936999999999994</v>
      </c>
      <c r="G196" s="44">
        <f t="shared" si="16"/>
        <v>31.410999999999994</v>
      </c>
      <c r="H196" s="97">
        <v>21.154500000000002</v>
      </c>
      <c r="I196" s="44">
        <f t="shared" si="17"/>
        <v>10.256499999999992</v>
      </c>
      <c r="J196" s="44">
        <f t="shared" si="18"/>
        <v>31.410999999999994</v>
      </c>
    </row>
    <row r="197" spans="3:10" ht="15" customHeight="1">
      <c r="C197" s="146"/>
      <c r="D197" s="11" t="s">
        <v>48</v>
      </c>
      <c r="E197" s="97">
        <v>0</v>
      </c>
      <c r="F197" s="44">
        <f t="shared" si="15"/>
        <v>1</v>
      </c>
      <c r="G197" s="44">
        <f t="shared" si="16"/>
        <v>1</v>
      </c>
      <c r="H197" s="97">
        <v>1</v>
      </c>
      <c r="I197" s="44">
        <f t="shared" si="17"/>
        <v>0</v>
      </c>
      <c r="J197" s="44">
        <f t="shared" si="18"/>
        <v>1</v>
      </c>
    </row>
    <row r="198" spans="3:10" ht="15" customHeight="1">
      <c r="C198" s="146"/>
      <c r="D198" s="11" t="s">
        <v>42</v>
      </c>
      <c r="E198" s="97">
        <v>2</v>
      </c>
      <c r="F198" s="44">
        <f t="shared" si="15"/>
        <v>0</v>
      </c>
      <c r="G198" s="44">
        <f t="shared" si="16"/>
        <v>2</v>
      </c>
      <c r="H198" s="97">
        <v>0</v>
      </c>
      <c r="I198" s="44">
        <f t="shared" si="17"/>
        <v>2</v>
      </c>
      <c r="J198" s="44">
        <f t="shared" si="18"/>
        <v>2</v>
      </c>
    </row>
    <row r="199" spans="3:10" ht="15" customHeight="1">
      <c r="C199" s="146"/>
      <c r="D199" s="11" t="s">
        <v>46</v>
      </c>
      <c r="E199" s="97">
        <v>19.4001</v>
      </c>
      <c r="F199" s="44">
        <f t="shared" si="15"/>
        <v>20.739100000000004</v>
      </c>
      <c r="G199" s="44">
        <f t="shared" si="16"/>
        <v>40.1392</v>
      </c>
      <c r="H199" s="97">
        <v>26.9177</v>
      </c>
      <c r="I199" s="44">
        <f t="shared" si="17"/>
        <v>13.221500000000002</v>
      </c>
      <c r="J199" s="44">
        <f t="shared" si="18"/>
        <v>40.1392</v>
      </c>
    </row>
    <row r="200" spans="3:10" ht="15">
      <c r="C200" s="131"/>
      <c r="D200" s="96" t="s">
        <v>3</v>
      </c>
      <c r="E200" s="97">
        <f aca="true" t="shared" si="19" ref="E200:J200">SUM(E194:E199)</f>
        <v>187.15879999999999</v>
      </c>
      <c r="F200" s="44">
        <f t="shared" si="19"/>
        <v>150.73090000000016</v>
      </c>
      <c r="G200" s="44">
        <f t="shared" si="19"/>
        <v>337.8897000000002</v>
      </c>
      <c r="H200" s="97">
        <f t="shared" si="19"/>
        <v>199.00959999999995</v>
      </c>
      <c r="I200" s="44">
        <f t="shared" si="19"/>
        <v>138.8801000000002</v>
      </c>
      <c r="J200" s="44">
        <f t="shared" si="19"/>
        <v>337.8897000000002</v>
      </c>
    </row>
    <row r="201" spans="3:10" ht="15">
      <c r="C201" s="124" t="s">
        <v>0</v>
      </c>
      <c r="D201" s="11" t="s">
        <v>41</v>
      </c>
      <c r="E201" s="49">
        <f aca="true" t="shared" si="20" ref="E201:E206">+E194/E175</f>
        <v>0.2501418618580751</v>
      </c>
      <c r="F201" s="49">
        <f aca="true" t="shared" si="21" ref="F201:F206">+F194/E175</f>
        <v>0.7498581381419249</v>
      </c>
      <c r="G201" s="50">
        <f>+E201+F201</f>
        <v>1</v>
      </c>
      <c r="H201" s="49">
        <f aca="true" t="shared" si="22" ref="H201:H207">+H194/E175</f>
        <v>0.8286702815169761</v>
      </c>
      <c r="I201" s="49">
        <f aca="true" t="shared" si="23" ref="I201:I207">+I194/E175</f>
        <v>0.17132971848302397</v>
      </c>
      <c r="J201" s="50">
        <f t="shared" si="18"/>
        <v>1</v>
      </c>
    </row>
    <row r="202" spans="3:10" ht="15">
      <c r="C202" s="124"/>
      <c r="D202" s="11" t="s">
        <v>37</v>
      </c>
      <c r="E202" s="49">
        <f t="shared" si="20"/>
        <v>0.5869146395128523</v>
      </c>
      <c r="F202" s="49">
        <f t="shared" si="21"/>
        <v>0.4130853604871477</v>
      </c>
      <c r="G202" s="50">
        <f aca="true" t="shared" si="24" ref="G202:G207">+E202+F202</f>
        <v>1</v>
      </c>
      <c r="H202" s="49">
        <f t="shared" si="22"/>
        <v>0.5562429209367118</v>
      </c>
      <c r="I202" s="49">
        <f t="shared" si="23"/>
        <v>0.44375707906328815</v>
      </c>
      <c r="J202" s="50">
        <f t="shared" si="18"/>
        <v>1</v>
      </c>
    </row>
    <row r="203" spans="3:10" ht="15">
      <c r="C203" s="124"/>
      <c r="D203" s="11" t="s">
        <v>38</v>
      </c>
      <c r="E203" s="49">
        <f t="shared" si="20"/>
        <v>0.49262997039253775</v>
      </c>
      <c r="F203" s="49">
        <f t="shared" si="21"/>
        <v>0.5073700296074622</v>
      </c>
      <c r="G203" s="50">
        <f t="shared" si="24"/>
        <v>1</v>
      </c>
      <c r="H203" s="49">
        <f t="shared" si="22"/>
        <v>0.6734742606093409</v>
      </c>
      <c r="I203" s="49">
        <f t="shared" si="23"/>
        <v>0.32652573939065915</v>
      </c>
      <c r="J203" s="50">
        <f t="shared" si="18"/>
        <v>1</v>
      </c>
    </row>
    <row r="204" spans="3:10" ht="15">
      <c r="C204" s="124"/>
      <c r="D204" s="11" t="s">
        <v>48</v>
      </c>
      <c r="E204" s="49">
        <f t="shared" si="20"/>
        <v>0</v>
      </c>
      <c r="F204" s="49">
        <f t="shared" si="21"/>
        <v>1</v>
      </c>
      <c r="G204" s="50">
        <f t="shared" si="24"/>
        <v>1</v>
      </c>
      <c r="H204" s="49">
        <f t="shared" si="22"/>
        <v>1</v>
      </c>
      <c r="I204" s="49">
        <f t="shared" si="23"/>
        <v>0</v>
      </c>
      <c r="J204" s="50">
        <f t="shared" si="18"/>
        <v>1</v>
      </c>
    </row>
    <row r="205" spans="3:10" ht="15">
      <c r="C205" s="124"/>
      <c r="D205" s="11" t="s">
        <v>42</v>
      </c>
      <c r="E205" s="49">
        <f t="shared" si="20"/>
        <v>1</v>
      </c>
      <c r="F205" s="49">
        <f t="shared" si="21"/>
        <v>0</v>
      </c>
      <c r="G205" s="50">
        <f t="shared" si="24"/>
        <v>1</v>
      </c>
      <c r="H205" s="49">
        <f t="shared" si="22"/>
        <v>0</v>
      </c>
      <c r="I205" s="49">
        <f t="shared" si="23"/>
        <v>1</v>
      </c>
      <c r="J205" s="50">
        <f t="shared" si="18"/>
        <v>1</v>
      </c>
    </row>
    <row r="206" spans="3:10" ht="15">
      <c r="C206" s="124"/>
      <c r="D206" s="11" t="s">
        <v>46</v>
      </c>
      <c r="E206" s="49">
        <f t="shared" si="20"/>
        <v>0.48332054450512213</v>
      </c>
      <c r="F206" s="49">
        <f t="shared" si="21"/>
        <v>0.5166794554948779</v>
      </c>
      <c r="G206" s="50">
        <f t="shared" si="24"/>
        <v>1</v>
      </c>
      <c r="H206" s="49">
        <f t="shared" si="22"/>
        <v>0.6706087814405867</v>
      </c>
      <c r="I206" s="49">
        <f t="shared" si="23"/>
        <v>0.3293912185594133</v>
      </c>
      <c r="J206" s="50">
        <f t="shared" si="18"/>
        <v>1</v>
      </c>
    </row>
    <row r="207" spans="3:10" ht="15">
      <c r="C207" s="124"/>
      <c r="D207" s="96" t="s">
        <v>3</v>
      </c>
      <c r="E207" s="49">
        <f>+E200/$G$200</f>
        <v>0.5539050169330403</v>
      </c>
      <c r="F207" s="49">
        <f>+F200/$G$200</f>
        <v>0.44609498306695966</v>
      </c>
      <c r="G207" s="50">
        <f t="shared" si="24"/>
        <v>1</v>
      </c>
      <c r="H207" s="49">
        <f t="shared" si="22"/>
        <v>0.5889780008091393</v>
      </c>
      <c r="I207" s="49">
        <f t="shared" si="23"/>
        <v>0.4110219991908606</v>
      </c>
      <c r="J207" s="50">
        <f>+J200/$J$200</f>
        <v>1</v>
      </c>
    </row>
    <row r="208" ht="15.75">
      <c r="C208" s="10" t="s">
        <v>16</v>
      </c>
    </row>
    <row r="210" ht="15">
      <c r="F210" s="99"/>
    </row>
  </sheetData>
  <sheetProtection/>
  <mergeCells count="51">
    <mergeCell ref="C191:J191"/>
    <mergeCell ref="H192:J192"/>
    <mergeCell ref="C122:C128"/>
    <mergeCell ref="C140:C146"/>
    <mergeCell ref="C131:G131"/>
    <mergeCell ref="C162:H162"/>
    <mergeCell ref="C164:C170"/>
    <mergeCell ref="C163:D163"/>
    <mergeCell ref="C173:D174"/>
    <mergeCell ref="C175:C181"/>
    <mergeCell ref="C57:C63"/>
    <mergeCell ref="E75:G75"/>
    <mergeCell ref="C75:D76"/>
    <mergeCell ref="C194:C200"/>
    <mergeCell ref="C201:C207"/>
    <mergeCell ref="C192:D193"/>
    <mergeCell ref="E192:G192"/>
    <mergeCell ref="C152:C158"/>
    <mergeCell ref="C151:D151"/>
    <mergeCell ref="C150:H150"/>
    <mergeCell ref="C132:D132"/>
    <mergeCell ref="C133:C139"/>
    <mergeCell ref="C115:C121"/>
    <mergeCell ref="C96:C102"/>
    <mergeCell ref="C77:C83"/>
    <mergeCell ref="E94:E95"/>
    <mergeCell ref="C94:D95"/>
    <mergeCell ref="C45:C51"/>
    <mergeCell ref="C38:C44"/>
    <mergeCell ref="E5:E6"/>
    <mergeCell ref="C55:D56"/>
    <mergeCell ref="E55:G55"/>
    <mergeCell ref="C36:D37"/>
    <mergeCell ref="E36:G36"/>
    <mergeCell ref="O55:AS55"/>
    <mergeCell ref="C84:C90"/>
    <mergeCell ref="C64:C70"/>
    <mergeCell ref="H55:J55"/>
    <mergeCell ref="C113:D114"/>
    <mergeCell ref="B2:H2"/>
    <mergeCell ref="K55:M55"/>
    <mergeCell ref="C24:D25"/>
    <mergeCell ref="C26:C32"/>
    <mergeCell ref="E24:E25"/>
    <mergeCell ref="C182:C188"/>
    <mergeCell ref="E173:G173"/>
    <mergeCell ref="C5:D6"/>
    <mergeCell ref="C7:C13"/>
    <mergeCell ref="C14:C20"/>
    <mergeCell ref="C103:C109"/>
    <mergeCell ref="F24:F25"/>
  </mergeCells>
  <printOptions/>
  <pageMargins left="0.7" right="0.7" top="0.75" bottom="0.75" header="0.3" footer="0.3"/>
  <pageSetup orientation="portrait" paperSize="9"/>
  <ignoredErrors>
    <ignoredError sqref="E20" formulaRange="1"/>
    <ignoredError sqref="G63:M63 G200:K2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F55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2" width="11.421875" style="1" customWidth="1"/>
    <col min="3" max="3" width="77.140625" style="1" customWidth="1"/>
    <col min="4" max="5" width="15.57421875" style="91" bestFit="1" customWidth="1"/>
    <col min="6" max="16384" width="11.421875" style="1" customWidth="1"/>
  </cols>
  <sheetData>
    <row r="1" spans="2:6" ht="15">
      <c r="B1" s="163" t="s">
        <v>187</v>
      </c>
      <c r="C1" s="163"/>
      <c r="D1" s="163"/>
      <c r="E1" s="163"/>
      <c r="F1" s="163"/>
    </row>
    <row r="3" spans="2:5" ht="14.25" customHeight="1">
      <c r="B3" s="124" t="s">
        <v>102</v>
      </c>
      <c r="C3" s="124"/>
      <c r="D3" s="124"/>
      <c r="E3" s="89"/>
    </row>
    <row r="4" spans="2:5" ht="14.25" customHeight="1">
      <c r="B4" s="129" t="s">
        <v>6</v>
      </c>
      <c r="C4" s="129"/>
      <c r="D4" s="164" t="s">
        <v>100</v>
      </c>
      <c r="E4" s="166" t="s">
        <v>100</v>
      </c>
    </row>
    <row r="5" spans="2:5" ht="15">
      <c r="B5" s="118"/>
      <c r="C5" s="118"/>
      <c r="D5" s="165"/>
      <c r="E5" s="166"/>
    </row>
    <row r="6" spans="2:5" ht="15" customHeight="1">
      <c r="B6" s="124" t="s">
        <v>101</v>
      </c>
      <c r="C6" s="51" t="s">
        <v>184</v>
      </c>
      <c r="D6" s="52">
        <v>841547.7152459997</v>
      </c>
      <c r="E6" s="52">
        <v>4883176.9712580005</v>
      </c>
    </row>
    <row r="7" spans="2:5" ht="15">
      <c r="B7" s="124"/>
      <c r="C7" s="94" t="s">
        <v>103</v>
      </c>
      <c r="D7" s="44">
        <v>179716.09803300002</v>
      </c>
      <c r="E7" s="44">
        <v>3475000.5672979993</v>
      </c>
    </row>
    <row r="8" spans="2:5" ht="15">
      <c r="B8" s="124"/>
      <c r="C8" s="94" t="s">
        <v>151</v>
      </c>
      <c r="D8" s="44">
        <v>308403.11641300004</v>
      </c>
      <c r="E8" s="44">
        <v>951500.9066059995</v>
      </c>
    </row>
    <row r="9" spans="2:5" ht="15">
      <c r="B9" s="124"/>
      <c r="C9" s="94" t="s">
        <v>104</v>
      </c>
      <c r="D9" s="44">
        <v>317929.5408000001</v>
      </c>
      <c r="E9" s="44">
        <v>172088.16271499998</v>
      </c>
    </row>
    <row r="10" spans="2:5" ht="15">
      <c r="B10" s="124"/>
      <c r="C10" s="94" t="s">
        <v>105</v>
      </c>
      <c r="D10" s="44">
        <v>35498.95999999999</v>
      </c>
      <c r="E10" s="44">
        <v>284587.334639</v>
      </c>
    </row>
    <row r="11" spans="2:5" ht="15">
      <c r="B11" s="124"/>
      <c r="C11" s="51" t="s">
        <v>183</v>
      </c>
      <c r="D11" s="52">
        <v>3839717.0177800003</v>
      </c>
      <c r="E11" s="52">
        <v>3465899.787844998</v>
      </c>
    </row>
    <row r="12" spans="2:5" ht="15">
      <c r="B12" s="124"/>
      <c r="C12" s="94" t="s">
        <v>106</v>
      </c>
      <c r="D12" s="44">
        <v>476881.8887299998</v>
      </c>
      <c r="E12" s="44">
        <v>332040.0124</v>
      </c>
    </row>
    <row r="13" spans="2:5" ht="15">
      <c r="B13" s="124"/>
      <c r="C13" s="94" t="s">
        <v>107</v>
      </c>
      <c r="D13" s="44">
        <v>255469.883624</v>
      </c>
      <c r="E13" s="44">
        <v>144471.284385</v>
      </c>
    </row>
    <row r="14" spans="2:5" ht="15">
      <c r="B14" s="124"/>
      <c r="C14" s="94" t="s">
        <v>108</v>
      </c>
      <c r="D14" s="44">
        <v>2220709.9380519995</v>
      </c>
      <c r="E14" s="44">
        <v>2843733.376168997</v>
      </c>
    </row>
    <row r="15" spans="2:5" ht="15">
      <c r="B15" s="124"/>
      <c r="C15" s="94" t="s">
        <v>109</v>
      </c>
      <c r="D15" s="44">
        <v>669169.1518</v>
      </c>
      <c r="E15" s="44">
        <v>58564.70529999999</v>
      </c>
    </row>
    <row r="16" spans="2:5" ht="15">
      <c r="B16" s="124"/>
      <c r="C16" s="94" t="s">
        <v>110</v>
      </c>
      <c r="D16" s="44">
        <v>174055.232574</v>
      </c>
      <c r="E16" s="44">
        <v>73256.85959099999</v>
      </c>
    </row>
    <row r="17" spans="2:5" ht="15">
      <c r="B17" s="124"/>
      <c r="C17" s="94" t="s">
        <v>105</v>
      </c>
      <c r="D17" s="44">
        <v>43430.922999999995</v>
      </c>
      <c r="E17" s="44">
        <v>13833.55</v>
      </c>
    </row>
    <row r="18" spans="2:5" ht="15">
      <c r="B18" s="124"/>
      <c r="C18" s="51" t="s">
        <v>182</v>
      </c>
      <c r="D18" s="52">
        <v>2404296.3249210003</v>
      </c>
      <c r="E18" s="52">
        <v>2427533.830659</v>
      </c>
    </row>
    <row r="19" spans="2:5" ht="15">
      <c r="B19" s="124"/>
      <c r="C19" s="94" t="s">
        <v>111</v>
      </c>
      <c r="D19" s="44">
        <v>396387.15870000015</v>
      </c>
      <c r="E19" s="44">
        <v>1587091.9342999996</v>
      </c>
    </row>
    <row r="20" spans="2:5" ht="15">
      <c r="B20" s="124"/>
      <c r="C20" s="94" t="s">
        <v>112</v>
      </c>
      <c r="D20" s="44">
        <v>668938.8908670001</v>
      </c>
      <c r="E20" s="44">
        <v>237169.13349999997</v>
      </c>
    </row>
    <row r="21" spans="2:5" ht="15">
      <c r="B21" s="124"/>
      <c r="C21" s="94" t="s">
        <v>113</v>
      </c>
      <c r="D21" s="44">
        <v>495315.06143899995</v>
      </c>
      <c r="E21" s="44">
        <v>179476.52349999995</v>
      </c>
    </row>
    <row r="22" spans="2:5" ht="15">
      <c r="B22" s="124"/>
      <c r="C22" s="94" t="s">
        <v>114</v>
      </c>
      <c r="D22" s="44">
        <v>448708.975695</v>
      </c>
      <c r="E22" s="44">
        <v>192072.00731600003</v>
      </c>
    </row>
    <row r="23" spans="2:5" ht="15">
      <c r="B23" s="124"/>
      <c r="C23" s="94" t="s">
        <v>110</v>
      </c>
      <c r="D23" s="44">
        <v>320072.17672</v>
      </c>
      <c r="E23" s="44">
        <v>8109.642000000001</v>
      </c>
    </row>
    <row r="24" spans="2:5" ht="15">
      <c r="B24" s="124"/>
      <c r="C24" s="94" t="s">
        <v>105</v>
      </c>
      <c r="D24" s="44">
        <v>74874.0615</v>
      </c>
      <c r="E24" s="44">
        <v>223614.59004299997</v>
      </c>
    </row>
    <row r="25" spans="2:5" ht="15">
      <c r="B25" s="124"/>
      <c r="C25" s="51" t="s">
        <v>181</v>
      </c>
      <c r="D25" s="52">
        <v>2439004.5016010003</v>
      </c>
      <c r="E25" s="52">
        <v>1936873.1856999998</v>
      </c>
    </row>
    <row r="26" spans="2:5" ht="15">
      <c r="B26" s="124"/>
      <c r="C26" s="94" t="s">
        <v>115</v>
      </c>
      <c r="D26" s="44">
        <v>284166.74342099996</v>
      </c>
      <c r="E26" s="44">
        <v>478632.9420999999</v>
      </c>
    </row>
    <row r="27" spans="2:5" ht="15">
      <c r="B27" s="124"/>
      <c r="C27" s="94" t="s">
        <v>116</v>
      </c>
      <c r="D27" s="44">
        <v>317306.19999999995</v>
      </c>
      <c r="E27" s="44">
        <v>203100.8975</v>
      </c>
    </row>
    <row r="28" spans="2:5" ht="15">
      <c r="B28" s="124"/>
      <c r="C28" s="94" t="s">
        <v>117</v>
      </c>
      <c r="D28" s="44">
        <v>344881.99108</v>
      </c>
      <c r="E28" s="44">
        <v>195500</v>
      </c>
    </row>
    <row r="29" spans="2:5" ht="15">
      <c r="B29" s="124"/>
      <c r="C29" s="94" t="s">
        <v>118</v>
      </c>
      <c r="D29" s="44">
        <v>7302.377099999999</v>
      </c>
      <c r="E29" s="44">
        <v>195634.13999999998</v>
      </c>
    </row>
    <row r="30" spans="2:5" ht="15">
      <c r="B30" s="124"/>
      <c r="C30" s="94" t="s">
        <v>119</v>
      </c>
      <c r="D30" s="44">
        <v>23053.410000000003</v>
      </c>
      <c r="E30" s="44">
        <v>4293.627</v>
      </c>
    </row>
    <row r="31" spans="2:5" ht="15">
      <c r="B31" s="124"/>
      <c r="C31" s="94" t="s">
        <v>105</v>
      </c>
      <c r="D31" s="44">
        <v>1462293.78</v>
      </c>
      <c r="E31" s="44">
        <v>859711.5791</v>
      </c>
    </row>
    <row r="32" spans="2:5" ht="15">
      <c r="B32" s="124"/>
      <c r="C32" s="51" t="s">
        <v>180</v>
      </c>
      <c r="D32" s="52">
        <v>448075.6365440002</v>
      </c>
      <c r="E32" s="52">
        <v>1085945.1190419998</v>
      </c>
    </row>
    <row r="33" spans="2:5" ht="15">
      <c r="B33" s="124"/>
      <c r="C33" s="94" t="s">
        <v>120</v>
      </c>
      <c r="D33" s="44">
        <v>185441.20144400003</v>
      </c>
      <c r="E33" s="44">
        <v>700319.1384999999</v>
      </c>
    </row>
    <row r="34" spans="2:5" ht="15">
      <c r="B34" s="124"/>
      <c r="C34" s="94" t="s">
        <v>121</v>
      </c>
      <c r="D34" s="44">
        <v>193419.0142</v>
      </c>
      <c r="E34" s="44">
        <v>283588.077322</v>
      </c>
    </row>
    <row r="35" spans="2:5" ht="15">
      <c r="B35" s="124"/>
      <c r="C35" s="94" t="s">
        <v>104</v>
      </c>
      <c r="D35" s="44">
        <v>65504.790999999976</v>
      </c>
      <c r="E35" s="44">
        <v>100939.13271999997</v>
      </c>
    </row>
    <row r="36" spans="2:5" ht="15">
      <c r="B36" s="124"/>
      <c r="C36" s="94" t="s">
        <v>105</v>
      </c>
      <c r="D36" s="44">
        <v>3710.6299000000004</v>
      </c>
      <c r="E36" s="44">
        <v>1098.7704999999999</v>
      </c>
    </row>
    <row r="37" spans="2:5" ht="15">
      <c r="B37" s="124"/>
      <c r="C37" s="51" t="s">
        <v>122</v>
      </c>
      <c r="D37" s="52">
        <v>1123772.416188</v>
      </c>
      <c r="E37" s="52">
        <v>205134.09787600004</v>
      </c>
    </row>
    <row r="38" spans="2:5" ht="15">
      <c r="B38" s="124"/>
      <c r="C38" s="94" t="s">
        <v>123</v>
      </c>
      <c r="D38" s="44">
        <v>491198.92000000004</v>
      </c>
      <c r="E38" s="44">
        <v>9590.352876</v>
      </c>
    </row>
    <row r="39" spans="2:5" ht="15">
      <c r="B39" s="124"/>
      <c r="C39" s="94" t="s">
        <v>124</v>
      </c>
      <c r="D39" s="44">
        <v>392667.9361880001</v>
      </c>
      <c r="E39" s="44">
        <v>95215.15999999999</v>
      </c>
    </row>
    <row r="40" spans="2:5" ht="15">
      <c r="B40" s="124"/>
      <c r="C40" s="94" t="s">
        <v>110</v>
      </c>
      <c r="D40" s="44">
        <v>28412.8</v>
      </c>
      <c r="E40" s="44">
        <v>12000</v>
      </c>
    </row>
    <row r="41" spans="2:5" ht="15">
      <c r="B41" s="124"/>
      <c r="C41" s="94" t="s">
        <v>105</v>
      </c>
      <c r="D41" s="44">
        <v>211492.75999999998</v>
      </c>
      <c r="E41" s="44">
        <v>88328.58499999999</v>
      </c>
    </row>
    <row r="42" spans="2:5" ht="15">
      <c r="B42" s="124"/>
      <c r="C42" s="51" t="s">
        <v>179</v>
      </c>
      <c r="D42" s="52">
        <v>58841.8507</v>
      </c>
      <c r="E42" s="52">
        <v>82554.15229999999</v>
      </c>
    </row>
    <row r="43" spans="2:5" ht="15">
      <c r="B43" s="124"/>
      <c r="C43" s="94" t="s">
        <v>125</v>
      </c>
      <c r="D43" s="90" t="s">
        <v>126</v>
      </c>
      <c r="E43" s="90" t="s">
        <v>126</v>
      </c>
    </row>
    <row r="44" spans="2:5" ht="15">
      <c r="B44" s="124"/>
      <c r="C44" s="94" t="s">
        <v>127</v>
      </c>
      <c r="D44" s="44">
        <v>1950.5</v>
      </c>
      <c r="E44" s="44">
        <v>27533.499399999997</v>
      </c>
    </row>
    <row r="45" spans="2:5" ht="15">
      <c r="B45" s="124"/>
      <c r="C45" s="94" t="s">
        <v>128</v>
      </c>
      <c r="D45" s="44">
        <v>10302.082700000003</v>
      </c>
      <c r="E45" s="44">
        <v>7638.98</v>
      </c>
    </row>
    <row r="46" spans="2:5" ht="15">
      <c r="B46" s="124"/>
      <c r="C46" s="94" t="s">
        <v>129</v>
      </c>
      <c r="D46" s="44">
        <v>3721.788</v>
      </c>
      <c r="E46" s="44">
        <v>8288.98</v>
      </c>
    </row>
    <row r="47" spans="2:5" ht="15">
      <c r="B47" s="124"/>
      <c r="C47" s="94" t="s">
        <v>130</v>
      </c>
      <c r="D47" s="44">
        <v>1908</v>
      </c>
      <c r="E47" s="44">
        <v>10938.980000000001</v>
      </c>
    </row>
    <row r="48" spans="2:5" ht="15">
      <c r="B48" s="124"/>
      <c r="C48" s="94" t="s">
        <v>131</v>
      </c>
      <c r="D48" s="44">
        <v>33296.24</v>
      </c>
      <c r="E48" s="44">
        <v>16830</v>
      </c>
    </row>
    <row r="49" spans="2:5" ht="15">
      <c r="B49" s="124"/>
      <c r="C49" s="94" t="s">
        <v>132</v>
      </c>
      <c r="D49" s="44">
        <v>7663.240000000001</v>
      </c>
      <c r="E49" s="44">
        <v>11323.712899999999</v>
      </c>
    </row>
    <row r="50" spans="2:5" ht="15">
      <c r="B50" s="124"/>
      <c r="C50" s="51" t="s">
        <v>178</v>
      </c>
      <c r="D50" s="52">
        <v>976713.6094000002</v>
      </c>
      <c r="E50" s="52">
        <v>266889.62624</v>
      </c>
    </row>
    <row r="51" spans="2:5" ht="15">
      <c r="B51" s="124"/>
      <c r="C51" s="94" t="s">
        <v>133</v>
      </c>
      <c r="D51" s="44">
        <v>178488.585</v>
      </c>
      <c r="E51" s="44">
        <v>139641.23684000003</v>
      </c>
    </row>
    <row r="52" spans="2:5" ht="15">
      <c r="B52" s="124"/>
      <c r="C52" s="94" t="s">
        <v>134</v>
      </c>
      <c r="D52" s="44">
        <v>180274.1982</v>
      </c>
      <c r="E52" s="44">
        <v>62832.56439999999</v>
      </c>
    </row>
    <row r="53" spans="2:5" ht="15">
      <c r="B53" s="124"/>
      <c r="C53" s="94" t="s">
        <v>135</v>
      </c>
      <c r="D53" s="44">
        <v>617950.8262</v>
      </c>
      <c r="E53" s="44">
        <v>64415.825000000004</v>
      </c>
    </row>
    <row r="54" spans="2:5" ht="15">
      <c r="B54" s="124"/>
      <c r="C54" s="111" t="s">
        <v>177</v>
      </c>
      <c r="D54" s="113">
        <v>12131969.072380006</v>
      </c>
      <c r="E54" s="113">
        <v>14354006.770920001</v>
      </c>
    </row>
    <row r="55" ht="15.75">
      <c r="B55" s="10" t="s">
        <v>16</v>
      </c>
    </row>
  </sheetData>
  <sheetProtection/>
  <mergeCells count="6">
    <mergeCell ref="B1:F1"/>
    <mergeCell ref="B4:C5"/>
    <mergeCell ref="B6:B54"/>
    <mergeCell ref="D4:D5"/>
    <mergeCell ref="E4:E5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7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2" width="11.421875" style="1" customWidth="1"/>
    <col min="3" max="3" width="75.28125" style="1" bestFit="1" customWidth="1"/>
    <col min="4" max="4" width="15.57421875" style="1" bestFit="1" customWidth="1"/>
    <col min="5" max="16384" width="11.421875" style="1" customWidth="1"/>
  </cols>
  <sheetData>
    <row r="1" spans="2:5" ht="15">
      <c r="B1" s="163" t="s">
        <v>188</v>
      </c>
      <c r="C1" s="163"/>
      <c r="D1" s="163"/>
      <c r="E1" s="163"/>
    </row>
    <row r="2" ht="14.25" customHeight="1">
      <c r="E2" s="39"/>
    </row>
    <row r="3" spans="2:4" ht="15">
      <c r="B3" s="124" t="s">
        <v>154</v>
      </c>
      <c r="C3" s="124"/>
      <c r="D3" s="124"/>
    </row>
    <row r="4" spans="2:4" ht="15" customHeight="1">
      <c r="B4" s="124" t="s">
        <v>6</v>
      </c>
      <c r="C4" s="124"/>
      <c r="D4" s="110" t="s">
        <v>167</v>
      </c>
    </row>
    <row r="5" spans="2:5" ht="15">
      <c r="B5" s="130" t="s">
        <v>71</v>
      </c>
      <c r="C5" s="87" t="s">
        <v>168</v>
      </c>
      <c r="D5" s="88">
        <v>16583343.820027014</v>
      </c>
      <c r="E5" s="39"/>
    </row>
    <row r="6" spans="2:5" ht="15">
      <c r="B6" s="130"/>
      <c r="C6" s="92" t="s">
        <v>72</v>
      </c>
      <c r="D6" s="44">
        <v>5573569.290666004</v>
      </c>
      <c r="E6" s="39"/>
    </row>
    <row r="7" spans="2:5" ht="15">
      <c r="B7" s="130"/>
      <c r="C7" s="92" t="s">
        <v>73</v>
      </c>
      <c r="D7" s="44">
        <v>713961.0380490005</v>
      </c>
      <c r="E7" s="39"/>
    </row>
    <row r="8" spans="2:4" ht="15">
      <c r="B8" s="130"/>
      <c r="C8" s="92" t="s">
        <v>74</v>
      </c>
      <c r="D8" s="44">
        <v>2364082.7872340004</v>
      </c>
    </row>
    <row r="9" spans="2:4" ht="15">
      <c r="B9" s="130"/>
      <c r="C9" s="92" t="s">
        <v>75</v>
      </c>
      <c r="D9" s="44">
        <v>1425262.4779620003</v>
      </c>
    </row>
    <row r="10" spans="2:4" ht="15">
      <c r="B10" s="130"/>
      <c r="C10" s="92" t="s">
        <v>76</v>
      </c>
      <c r="D10" s="44">
        <v>317572.62440900004</v>
      </c>
    </row>
    <row r="11" spans="2:5" ht="22.5">
      <c r="B11" s="130"/>
      <c r="C11" s="92" t="s">
        <v>77</v>
      </c>
      <c r="D11" s="44">
        <v>503737.7333399999</v>
      </c>
      <c r="E11" s="3"/>
    </row>
    <row r="12" spans="2:4" ht="15">
      <c r="B12" s="130"/>
      <c r="C12" s="92" t="s">
        <v>78</v>
      </c>
      <c r="D12" s="44">
        <v>1801293.0445120004</v>
      </c>
    </row>
    <row r="13" spans="2:4" ht="15">
      <c r="B13" s="130"/>
      <c r="C13" s="92" t="s">
        <v>79</v>
      </c>
      <c r="D13" s="44">
        <v>1210602.3546820008</v>
      </c>
    </row>
    <row r="14" spans="2:4" ht="15">
      <c r="B14" s="130"/>
      <c r="C14" s="92" t="s">
        <v>80</v>
      </c>
      <c r="D14" s="44">
        <v>1284334.1466689988</v>
      </c>
    </row>
    <row r="15" spans="2:4" ht="15">
      <c r="B15" s="130"/>
      <c r="C15" s="92" t="s">
        <v>81</v>
      </c>
      <c r="D15" s="44">
        <v>1403172.092504</v>
      </c>
    </row>
    <row r="16" spans="2:4" ht="15">
      <c r="B16" s="130"/>
      <c r="C16" s="51" t="s">
        <v>169</v>
      </c>
      <c r="D16" s="52">
        <v>25705406.599846017</v>
      </c>
    </row>
    <row r="17" spans="2:4" ht="15">
      <c r="B17" s="130"/>
      <c r="C17" s="114" t="s">
        <v>170</v>
      </c>
      <c r="D17" s="115">
        <v>16190758.981870003</v>
      </c>
    </row>
    <row r="18" spans="2:4" ht="28.5">
      <c r="B18" s="130"/>
      <c r="C18" s="92" t="s">
        <v>189</v>
      </c>
      <c r="D18" s="44">
        <v>9302694.107969</v>
      </c>
    </row>
    <row r="19" spans="2:4" ht="15">
      <c r="B19" s="130"/>
      <c r="C19" s="92" t="s">
        <v>82</v>
      </c>
      <c r="D19" s="44">
        <v>5434264.294919002</v>
      </c>
    </row>
    <row r="20" spans="2:4" ht="28.5">
      <c r="B20" s="130"/>
      <c r="C20" s="92" t="s">
        <v>83</v>
      </c>
      <c r="D20" s="44">
        <v>1453800.5789819998</v>
      </c>
    </row>
    <row r="21" spans="2:4" ht="15">
      <c r="B21" s="130"/>
      <c r="C21" s="114" t="s">
        <v>171</v>
      </c>
      <c r="D21" s="115">
        <v>3682974.752698998</v>
      </c>
    </row>
    <row r="22" spans="2:4" ht="28.5">
      <c r="B22" s="130"/>
      <c r="C22" s="92" t="s">
        <v>84</v>
      </c>
      <c r="D22" s="44">
        <v>1168694.6129070001</v>
      </c>
    </row>
    <row r="23" spans="2:4" ht="15">
      <c r="B23" s="130"/>
      <c r="C23" s="92" t="s">
        <v>82</v>
      </c>
      <c r="D23" s="44">
        <v>758381.4327470002</v>
      </c>
    </row>
    <row r="24" spans="2:4" ht="28.5">
      <c r="B24" s="130"/>
      <c r="C24" s="92" t="s">
        <v>85</v>
      </c>
      <c r="D24" s="44">
        <v>1755898.7070450003</v>
      </c>
    </row>
    <row r="25" spans="2:4" ht="15">
      <c r="B25" s="130"/>
      <c r="C25" s="114" t="s">
        <v>172</v>
      </c>
      <c r="D25" s="115">
        <v>1144323.1455480005</v>
      </c>
    </row>
    <row r="26" spans="2:4" ht="28.5">
      <c r="B26" s="130"/>
      <c r="C26" s="92" t="s">
        <v>86</v>
      </c>
      <c r="D26" s="44">
        <v>651316.8166820002</v>
      </c>
    </row>
    <row r="27" spans="2:4" ht="15">
      <c r="B27" s="130"/>
      <c r="C27" s="92" t="s">
        <v>82</v>
      </c>
      <c r="D27" s="44">
        <v>197679.99453199998</v>
      </c>
    </row>
    <row r="28" spans="2:4" ht="28.5">
      <c r="B28" s="130"/>
      <c r="C28" s="92" t="s">
        <v>87</v>
      </c>
      <c r="D28" s="44">
        <v>295326.3343339999</v>
      </c>
    </row>
    <row r="29" spans="2:4" ht="15">
      <c r="B29" s="130"/>
      <c r="C29" s="114" t="s">
        <v>173</v>
      </c>
      <c r="D29" s="115">
        <v>2439395.0406200015</v>
      </c>
    </row>
    <row r="30" spans="2:4" ht="15">
      <c r="B30" s="130"/>
      <c r="C30" s="92" t="s">
        <v>88</v>
      </c>
      <c r="D30" s="44">
        <v>1829267.7530749997</v>
      </c>
    </row>
    <row r="31" spans="2:4" ht="15">
      <c r="B31" s="130"/>
      <c r="C31" s="92" t="s">
        <v>82</v>
      </c>
      <c r="D31" s="44">
        <v>385385.129998</v>
      </c>
    </row>
    <row r="32" spans="2:4" ht="15">
      <c r="B32" s="130"/>
      <c r="C32" s="92" t="s">
        <v>89</v>
      </c>
      <c r="D32" s="44">
        <v>224742.15754699998</v>
      </c>
    </row>
    <row r="33" spans="2:4" ht="28.5">
      <c r="B33" s="130"/>
      <c r="C33" s="114" t="s">
        <v>174</v>
      </c>
      <c r="D33" s="115">
        <v>439945.2106340001</v>
      </c>
    </row>
    <row r="34" spans="2:4" ht="15">
      <c r="B34" s="130"/>
      <c r="C34" s="92" t="s">
        <v>88</v>
      </c>
      <c r="D34" s="44">
        <v>300411.10449999996</v>
      </c>
    </row>
    <row r="35" spans="2:4" ht="15">
      <c r="B35" s="130"/>
      <c r="C35" s="92" t="s">
        <v>82</v>
      </c>
      <c r="D35" s="44">
        <v>55400.504</v>
      </c>
    </row>
    <row r="36" spans="2:4" ht="15">
      <c r="B36" s="130"/>
      <c r="C36" s="92" t="s">
        <v>89</v>
      </c>
      <c r="D36" s="44">
        <v>84133.602134</v>
      </c>
    </row>
    <row r="37" spans="2:4" ht="15">
      <c r="B37" s="130"/>
      <c r="C37" s="114" t="s">
        <v>175</v>
      </c>
      <c r="D37" s="115">
        <v>560858.165989</v>
      </c>
    </row>
    <row r="38" spans="2:4" ht="15">
      <c r="B38" s="130"/>
      <c r="C38" s="92" t="s">
        <v>88</v>
      </c>
      <c r="D38" s="44">
        <v>329029.3348239999</v>
      </c>
    </row>
    <row r="39" spans="2:4" ht="15">
      <c r="B39" s="130"/>
      <c r="C39" s="92" t="s">
        <v>82</v>
      </c>
      <c r="D39" s="44">
        <v>79674.928614</v>
      </c>
    </row>
    <row r="40" spans="2:4" ht="15">
      <c r="B40" s="130"/>
      <c r="C40" s="92" t="s">
        <v>89</v>
      </c>
      <c r="D40" s="44">
        <v>152153.90255100004</v>
      </c>
    </row>
    <row r="41" spans="2:4" ht="15">
      <c r="B41" s="130"/>
      <c r="C41" s="114" t="s">
        <v>176</v>
      </c>
      <c r="D41" s="115">
        <v>1247151.3024860001</v>
      </c>
    </row>
    <row r="42" spans="2:4" ht="15">
      <c r="B42" s="130"/>
      <c r="C42" s="92" t="s">
        <v>88</v>
      </c>
      <c r="D42" s="44">
        <v>786283.7186860002</v>
      </c>
    </row>
    <row r="43" spans="2:4" ht="15">
      <c r="B43" s="130"/>
      <c r="C43" s="92" t="s">
        <v>82</v>
      </c>
      <c r="D43" s="44">
        <v>288323.07499999995</v>
      </c>
    </row>
    <row r="44" spans="2:4" ht="15">
      <c r="B44" s="130"/>
      <c r="C44" s="92" t="s">
        <v>89</v>
      </c>
      <c r="D44" s="44">
        <v>172544.50879999998</v>
      </c>
    </row>
    <row r="45" spans="2:4" ht="28.5">
      <c r="B45" s="130"/>
      <c r="C45" s="51" t="s">
        <v>90</v>
      </c>
      <c r="D45" s="52">
        <v>14807679.135123014</v>
      </c>
    </row>
    <row r="46" spans="2:4" ht="28.5">
      <c r="B46" s="130"/>
      <c r="C46" s="51" t="s">
        <v>156</v>
      </c>
      <c r="D46" s="52">
        <v>3871232.2864700006</v>
      </c>
    </row>
    <row r="47" spans="2:4" ht="28.5">
      <c r="B47" s="130"/>
      <c r="C47" s="51" t="s">
        <v>91</v>
      </c>
      <c r="D47" s="52">
        <v>666059.955963</v>
      </c>
    </row>
    <row r="48" spans="2:4" ht="28.5">
      <c r="B48" s="130"/>
      <c r="C48" s="51" t="s">
        <v>92</v>
      </c>
      <c r="D48" s="52">
        <v>1220079.0332540001</v>
      </c>
    </row>
    <row r="49" spans="2:4" ht="15">
      <c r="B49" s="130"/>
      <c r="C49" s="51" t="s">
        <v>93</v>
      </c>
      <c r="D49" s="52">
        <v>1992628.9991000004</v>
      </c>
    </row>
    <row r="50" spans="2:4" ht="15">
      <c r="B50" s="130"/>
      <c r="C50" s="51" t="s">
        <v>94</v>
      </c>
      <c r="D50" s="52">
        <v>243894.57090499997</v>
      </c>
    </row>
    <row r="51" spans="2:4" ht="15">
      <c r="B51" s="130"/>
      <c r="C51" s="51" t="s">
        <v>95</v>
      </c>
      <c r="D51" s="52">
        <v>1670631.238558999</v>
      </c>
    </row>
    <row r="52" spans="2:4" ht="15">
      <c r="B52" s="130"/>
      <c r="C52" s="51" t="s">
        <v>96</v>
      </c>
      <c r="D52" s="52">
        <v>868498.4393339999</v>
      </c>
    </row>
    <row r="53" spans="2:4" ht="15">
      <c r="B53" s="130"/>
      <c r="C53" s="51" t="s">
        <v>97</v>
      </c>
      <c r="D53" s="52">
        <v>140360.89795699998</v>
      </c>
    </row>
    <row r="54" spans="2:4" ht="15">
      <c r="B54" s="130"/>
      <c r="C54" s="51" t="s">
        <v>98</v>
      </c>
      <c r="D54" s="52">
        <v>416017.09950299986</v>
      </c>
    </row>
    <row r="55" spans="2:4" ht="28.5">
      <c r="B55" s="130"/>
      <c r="C55" s="51" t="s">
        <v>99</v>
      </c>
      <c r="D55" s="52">
        <v>485879.54194600007</v>
      </c>
    </row>
    <row r="56" spans="2:4" ht="15">
      <c r="B56" s="130"/>
      <c r="C56" s="93" t="s">
        <v>190</v>
      </c>
      <c r="D56" s="113">
        <v>68671711.6179869</v>
      </c>
    </row>
    <row r="57" spans="2:3" ht="15.75">
      <c r="B57" s="10" t="s">
        <v>16</v>
      </c>
      <c r="C57"/>
    </row>
  </sheetData>
  <sheetProtection/>
  <mergeCells count="4">
    <mergeCell ref="B4:C4"/>
    <mergeCell ref="B3:D3"/>
    <mergeCell ref="B5:B56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bmoreno</dc:creator>
  <cp:keywords/>
  <dc:description/>
  <cp:lastModifiedBy>bmoreno</cp:lastModifiedBy>
  <dcterms:created xsi:type="dcterms:W3CDTF">2011-01-10T20:25:47Z</dcterms:created>
  <dcterms:modified xsi:type="dcterms:W3CDTF">2013-03-21T20:22:28Z</dcterms:modified>
  <cp:category/>
  <cp:version/>
  <cp:contentType/>
  <cp:contentStatus/>
</cp:coreProperties>
</file>