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35" windowWidth="8115" windowHeight="3810" activeTab="19"/>
  </bookViews>
  <sheets>
    <sheet name="Indice" sheetId="37" r:id="rId1"/>
    <sheet name="GRA1" sheetId="23" r:id="rId2"/>
    <sheet name="GRA2" sheetId="24" r:id="rId3"/>
    <sheet name="GRA3" sheetId="25" r:id="rId4"/>
    <sheet name="GRA4" sheetId="26" r:id="rId5"/>
    <sheet name="GRA5" sheetId="27" r:id="rId6"/>
    <sheet name="GRA6" sheetId="28" r:id="rId7"/>
    <sheet name="GRA7" sheetId="29" r:id="rId8"/>
    <sheet name="GRA8" sheetId="30" r:id="rId9"/>
    <sheet name="GRA9" sheetId="31" r:id="rId10"/>
    <sheet name="GRA10" sheetId="32" r:id="rId11"/>
    <sheet name="GRA11" sheetId="36" r:id="rId12"/>
    <sheet name="GRA12" sheetId="34" r:id="rId13"/>
    <sheet name="GRA13" sheetId="35" r:id="rId14"/>
    <sheet name="CUADRO 1" sheetId="1" r:id="rId15"/>
    <sheet name="CUADRO 2" sheetId="2" r:id="rId16"/>
    <sheet name="CUADRO 3" sheetId="3" r:id="rId17"/>
    <sheet name="CUADRO 4" sheetId="4" r:id="rId18"/>
    <sheet name="CUADRO 5" sheetId="5" r:id="rId19"/>
    <sheet name="CUADRO 6" sheetId="6" r:id="rId20"/>
    <sheet name="CUADRO 7" sheetId="7" r:id="rId21"/>
    <sheet name="CUADRO 8" sheetId="8" r:id="rId22"/>
    <sheet name="CUADRO 9" sheetId="9" r:id="rId23"/>
    <sheet name="CUADRO 10" sheetId="10" r:id="rId24"/>
    <sheet name="CUADRO 11" sheetId="11" r:id="rId25"/>
    <sheet name="CUADRO 12" sheetId="12" r:id="rId26"/>
    <sheet name="CUADRO 13" sheetId="13" r:id="rId27"/>
    <sheet name="CUADRO 14" sheetId="15" r:id="rId28"/>
    <sheet name="CUADRO 15" sheetId="16" r:id="rId29"/>
    <sheet name="CUADRO 16" sheetId="17" r:id="rId30"/>
    <sheet name="CUADRO 17" sheetId="18" r:id="rId31"/>
    <sheet name="CUADRO 18" sheetId="19" r:id="rId32"/>
    <sheet name="CUADRO 19" sheetId="20" r:id="rId33"/>
    <sheet name="CUADRO 20" sheetId="21" r:id="rId34"/>
    <sheet name="CUADRO 21" sheetId="22" r:id="rId35"/>
    <sheet name="CUADRO22" sheetId="48" r:id="rId36"/>
    <sheet name="CUADRO23" sheetId="49" r:id="rId37"/>
    <sheet name="ANEXO1" sheetId="47" r:id="rId38"/>
    <sheet name="ANEXO2" sheetId="38" r:id="rId39"/>
    <sheet name="ANEXO3" sheetId="39" r:id="rId40"/>
    <sheet name="ANEXO4" sheetId="40" r:id="rId41"/>
    <sheet name="ANEXO5" sheetId="41" r:id="rId42"/>
    <sheet name="ANEXO6" sheetId="42" r:id="rId43"/>
    <sheet name="ANEXO7" sheetId="43" r:id="rId44"/>
    <sheet name="ANEXO8" sheetId="44" r:id="rId45"/>
    <sheet name="ANEXO9" sheetId="45" r:id="rId46"/>
    <sheet name="ANEXO10" sheetId="46" r:id="rId47"/>
    <sheet name="MAPA 1-3" sheetId="50" r:id="rId48"/>
    <sheet name="MAPA 4-6" sheetId="51" r:id="rId49"/>
    <sheet name="MAPA 7-10" sheetId="52" r:id="rId50"/>
    <sheet name="MAPA 11-14" sheetId="53" r:id="rId51"/>
    <sheet name="MAPA 15-16" sheetId="54" r:id="rId52"/>
    <sheet name="MAPA17-18" sheetId="55" r:id="rId53"/>
    <sheet name="MAPA 19" sheetId="56" r:id="rId54"/>
    <sheet name="MAPA20-22" sheetId="57" r:id="rId55"/>
    <sheet name="MAPA 23-25" sheetId="58" r:id="rId56"/>
    <sheet name="MAPA 26-29" sheetId="59" r:id="rId57"/>
    <sheet name="MAPA 30-31" sheetId="60" r:id="rId58"/>
    <sheet name="MAPA 32-33" sheetId="61" r:id="rId59"/>
    <sheet name="MAPA 34" sheetId="62" r:id="rId60"/>
  </sheets>
  <definedNames>
    <definedName name="_xlnm.Print_Area" localSheetId="37">ANEXO1!$A$1:$F$42</definedName>
    <definedName name="_xlnm.Print_Area" localSheetId="46">ANEXO10!$A$1:$F$39</definedName>
    <definedName name="_xlnm.Print_Area" localSheetId="38">ANEXO2!$A$1:$F$42</definedName>
    <definedName name="_xlnm.Print_Area" localSheetId="39">ANEXO3!$A$1:$F$41</definedName>
    <definedName name="_xlnm.Print_Area" localSheetId="40">ANEXO4!$A$1:$F$42</definedName>
    <definedName name="_xlnm.Print_Area" localSheetId="41">ANEXO5!$A$1:$F$41</definedName>
    <definedName name="_xlnm.Print_Area" localSheetId="42">ANEXO6!$A$1:$F$39</definedName>
    <definedName name="_xlnm.Print_Area" localSheetId="43">ANEXO7!$A$1:$F$39</definedName>
    <definedName name="_xlnm.Print_Area" localSheetId="44">ANEXO8!$A$1:$F$39</definedName>
    <definedName name="_xlnm.Print_Area" localSheetId="45">ANEXO9!$A$1:$F$39</definedName>
    <definedName name="_xlnm.Print_Area" localSheetId="14">'CUADRO 1'!$A$1:$N$35</definedName>
    <definedName name="_xlnm.Print_Area" localSheetId="23">'CUADRO 10'!$A$1:$Q$32</definedName>
    <definedName name="_xlnm.Print_Area" localSheetId="24">'CUADRO 11'!$A$1:$P$110</definedName>
    <definedName name="_xlnm.Print_Area" localSheetId="25">'CUADRO 12'!$A$1:$L$73</definedName>
    <definedName name="_xlnm.Print_Area" localSheetId="26">'CUADRO 13'!$A$1:$L$277</definedName>
    <definedName name="_xlnm.Print_Area" localSheetId="27">'CUADRO 14'!$A$1:$N$36</definedName>
    <definedName name="_xlnm.Print_Area" localSheetId="28">'CUADRO 15'!$A$1:$N$245</definedName>
    <definedName name="_xlnm.Print_Area" localSheetId="29">'CUADRO 16'!$A$1:$P$21</definedName>
    <definedName name="_xlnm.Print_Area" localSheetId="30">'CUADRO 17'!$A$1:$O$21</definedName>
    <definedName name="_xlnm.Print_Area" localSheetId="31">'CUADRO 18'!$A$1:$P$20</definedName>
    <definedName name="_xlnm.Print_Area" localSheetId="32">'CUADRO 19'!$A$1:$J$21</definedName>
    <definedName name="_xlnm.Print_Area" localSheetId="15">'CUADRO 2'!$A$1:$N$259</definedName>
    <definedName name="_xlnm.Print_Area" localSheetId="33">'CUADRO 20'!$A$1:$J$21</definedName>
    <definedName name="_xlnm.Print_Area" localSheetId="34">'CUADRO 21'!$A$1:$L$261</definedName>
    <definedName name="_xlnm.Print_Area" localSheetId="16">'CUADRO 3'!$A$1:$P$82</definedName>
    <definedName name="_xlnm.Print_Area" localSheetId="17">'CUADRO 4'!$A$1:$F$27</definedName>
    <definedName name="_xlnm.Print_Area" localSheetId="18">'CUADRO 5'!$A$1:$G$31</definedName>
    <definedName name="_xlnm.Print_Area" localSheetId="19">'CUADRO 6'!$A$1:$G$112</definedName>
    <definedName name="_xlnm.Print_Area" localSheetId="20">'CUADRO 7'!$A$1:$K$37</definedName>
    <definedName name="_xlnm.Print_Area" localSheetId="21">'CUADRO 8'!$A$1:$P$32</definedName>
    <definedName name="_xlnm.Print_Area" localSheetId="22">'CUADRO 9'!$A$1:$P$113</definedName>
    <definedName name="_xlnm.Print_Area" localSheetId="35">CUADRO22!$A$1:$N$35</definedName>
    <definedName name="_xlnm.Print_Area" localSheetId="36">CUADRO23!$A$1:$N$35</definedName>
    <definedName name="_xlnm.Print_Area" localSheetId="1">'GRA1'!$A$1:$K$27</definedName>
    <definedName name="_xlnm.Print_Area" localSheetId="10">'GRA10'!$A$1:$L$28</definedName>
    <definedName name="_xlnm.Print_Area" localSheetId="11">'GRA11'!$A$1:$L$28</definedName>
    <definedName name="_xlnm.Print_Area" localSheetId="12">'GRA12'!$A$1:$J$41</definedName>
    <definedName name="_xlnm.Print_Area" localSheetId="13">'GRA13'!$A$1:$J$40</definedName>
    <definedName name="_xlnm.Print_Area" localSheetId="2">'GRA2'!$A$1:$Q$35</definedName>
    <definedName name="_xlnm.Print_Area" localSheetId="3">'GRA3'!$A$1:$J$45</definedName>
    <definedName name="_xlnm.Print_Area" localSheetId="4">'GRA4'!$A$1:$K$49</definedName>
    <definedName name="_xlnm.Print_Area" localSheetId="5">'GRA5'!$A$1:$L$48</definedName>
    <definedName name="_xlnm.Print_Area" localSheetId="6">'GRA6'!$A$1:$L$42</definedName>
    <definedName name="_xlnm.Print_Area" localSheetId="7">'GRA7'!$A$1:$M$29</definedName>
    <definedName name="_xlnm.Print_Area" localSheetId="8">'GRA8'!$A$1:$I$39</definedName>
    <definedName name="_xlnm.Print_Area" localSheetId="9">'GRA9'!$A$1:$J$31</definedName>
    <definedName name="_xlnm.Print_Area" localSheetId="50">'MAPA 11-14'!$A$1:$L$33</definedName>
    <definedName name="_xlnm.Print_Area" localSheetId="47">'MAPA 1-3'!$A$1:$P$34</definedName>
    <definedName name="_xlnm.Print_Area" localSheetId="51">'MAPA 15-16'!$A$1:$K$22</definedName>
    <definedName name="_xlnm.Print_Area" localSheetId="53">'MAPA 19'!$A$1:$K$29</definedName>
    <definedName name="_xlnm.Print_Area" localSheetId="55">'MAPA 23-25'!$A$1:$K$31</definedName>
    <definedName name="_xlnm.Print_Area" localSheetId="56">'MAPA 26-29'!$A$1:$K$30</definedName>
    <definedName name="_xlnm.Print_Area" localSheetId="57">'MAPA 30-31'!$A$1:$K$28</definedName>
    <definedName name="_xlnm.Print_Area" localSheetId="58">'MAPA 32-33'!$A$1:$K$26</definedName>
    <definedName name="_xlnm.Print_Area" localSheetId="59">'MAPA 34'!$A$1:$K$29</definedName>
    <definedName name="_xlnm.Print_Area" localSheetId="48">'MAPA 4-6'!$A$1:$N$36</definedName>
    <definedName name="_xlnm.Print_Area" localSheetId="49">'MAPA 7-10'!$A$1:$P$34</definedName>
    <definedName name="_xlnm.Print_Area" localSheetId="52">'MAPA17-18'!$A$1:$K$25</definedName>
    <definedName name="_xlnm.Print_Area" localSheetId="54">'MAPA20-22'!$A$1:$K$31</definedName>
    <definedName name="_xlnm.Print_Titles" localSheetId="14">'CUADRO 1'!$1:$5</definedName>
    <definedName name="_xlnm.Print_Titles" localSheetId="24">'CUADRO 11'!$1:$5</definedName>
    <definedName name="_xlnm.Print_Titles" localSheetId="25">'CUADRO 12'!$1:$5</definedName>
    <definedName name="_xlnm.Print_Titles" localSheetId="26">'CUADRO 13'!$1:$5</definedName>
    <definedName name="_xlnm.Print_Titles" localSheetId="28">'CUADRO 15'!$1:$5</definedName>
    <definedName name="_xlnm.Print_Titles" localSheetId="15">'CUADRO 2'!$1:$5</definedName>
    <definedName name="_xlnm.Print_Titles" localSheetId="34">'CUADRO 21'!$1:$5</definedName>
    <definedName name="_xlnm.Print_Titles" localSheetId="16">'CUADRO 3'!$1:$5</definedName>
    <definedName name="_xlnm.Print_Titles" localSheetId="19">'CUADRO 6'!$1:$5</definedName>
    <definedName name="_xlnm.Print_Titles" localSheetId="22">'CUADRO 9'!$1:$5</definedName>
  </definedNames>
  <calcPr calcId="145621"/>
</workbook>
</file>

<file path=xl/calcChain.xml><?xml version="1.0" encoding="utf-8"?>
<calcChain xmlns="http://schemas.openxmlformats.org/spreadsheetml/2006/main">
  <c r="J5" i="26" l="1"/>
  <c r="D32" i="49" l="1"/>
  <c r="E32" i="49"/>
  <c r="F32" i="49"/>
  <c r="G32" i="49"/>
  <c r="H32" i="49"/>
  <c r="I32" i="49"/>
  <c r="J32" i="49"/>
  <c r="K32" i="49"/>
  <c r="L32" i="49"/>
  <c r="M32" i="49"/>
  <c r="N32" i="49"/>
  <c r="C32" i="49"/>
  <c r="D25" i="49"/>
  <c r="E25" i="49"/>
  <c r="B25" i="49" s="1"/>
  <c r="F25" i="49"/>
  <c r="G25" i="49"/>
  <c r="H25" i="49"/>
  <c r="I25" i="49"/>
  <c r="J25" i="49"/>
  <c r="K25" i="49"/>
  <c r="L25" i="49"/>
  <c r="M25" i="49"/>
  <c r="N25" i="49"/>
  <c r="C25" i="49"/>
  <c r="D18" i="49"/>
  <c r="E18" i="49"/>
  <c r="F18" i="49"/>
  <c r="G18" i="49"/>
  <c r="H18" i="49"/>
  <c r="I18" i="49"/>
  <c r="J18" i="49"/>
  <c r="K18" i="49"/>
  <c r="L18" i="49"/>
  <c r="M18" i="49"/>
  <c r="N18" i="49"/>
  <c r="C18" i="49"/>
  <c r="D6" i="49"/>
  <c r="D5" i="49" s="1"/>
  <c r="E6" i="49"/>
  <c r="E5" i="49" s="1"/>
  <c r="F6" i="49"/>
  <c r="F5" i="49" s="1"/>
  <c r="G6" i="49"/>
  <c r="G5" i="49" s="1"/>
  <c r="H6" i="49"/>
  <c r="H5" i="49" s="1"/>
  <c r="I6" i="49"/>
  <c r="I5" i="49" s="1"/>
  <c r="J6" i="49"/>
  <c r="J5" i="49" s="1"/>
  <c r="K6" i="49"/>
  <c r="K5" i="49" s="1"/>
  <c r="L6" i="49"/>
  <c r="L5" i="49" s="1"/>
  <c r="M6" i="49"/>
  <c r="M5" i="49" s="1"/>
  <c r="N6" i="49"/>
  <c r="N5" i="49" s="1"/>
  <c r="C6" i="49"/>
  <c r="C5" i="49" s="1"/>
  <c r="B33" i="49"/>
  <c r="B27" i="49"/>
  <c r="B28" i="49"/>
  <c r="B29" i="49"/>
  <c r="B30" i="49"/>
  <c r="B31" i="49"/>
  <c r="B26" i="49"/>
  <c r="B20" i="49"/>
  <c r="B21" i="49"/>
  <c r="B22" i="49"/>
  <c r="B23" i="49"/>
  <c r="B24" i="49"/>
  <c r="B19" i="49"/>
  <c r="B8" i="49"/>
  <c r="B9" i="49"/>
  <c r="B10" i="49"/>
  <c r="B11" i="49"/>
  <c r="B12" i="49"/>
  <c r="B13" i="49"/>
  <c r="B14" i="49"/>
  <c r="B15" i="49"/>
  <c r="B16" i="49"/>
  <c r="B17" i="49"/>
  <c r="B7" i="49"/>
  <c r="B5" i="48"/>
  <c r="D5" i="48"/>
  <c r="E5" i="48"/>
  <c r="F5" i="48"/>
  <c r="G5" i="48"/>
  <c r="H5" i="48"/>
  <c r="I5" i="48"/>
  <c r="J5" i="48"/>
  <c r="K5" i="48"/>
  <c r="L5" i="48"/>
  <c r="M5" i="48"/>
  <c r="N5" i="48"/>
  <c r="C5" i="48"/>
  <c r="B33" i="48"/>
  <c r="B32" i="48"/>
  <c r="D32" i="48"/>
  <c r="E32" i="48"/>
  <c r="F32" i="48"/>
  <c r="G32" i="48"/>
  <c r="H32" i="48"/>
  <c r="I32" i="48"/>
  <c r="J32" i="48"/>
  <c r="K32" i="48"/>
  <c r="L32" i="48"/>
  <c r="M32" i="48"/>
  <c r="N32" i="48"/>
  <c r="C32" i="48"/>
  <c r="B27" i="48"/>
  <c r="B28" i="48"/>
  <c r="B29" i="48"/>
  <c r="B30" i="48"/>
  <c r="B31" i="48"/>
  <c r="B26" i="48"/>
  <c r="B25" i="48"/>
  <c r="D25" i="48"/>
  <c r="E25" i="48"/>
  <c r="F25" i="48"/>
  <c r="G25" i="48"/>
  <c r="H25" i="48"/>
  <c r="I25" i="48"/>
  <c r="J25" i="48"/>
  <c r="K25" i="48"/>
  <c r="L25" i="48"/>
  <c r="M25" i="48"/>
  <c r="N25" i="48"/>
  <c r="C25" i="48"/>
  <c r="B20" i="48"/>
  <c r="B21" i="48"/>
  <c r="B22" i="48"/>
  <c r="B23" i="48"/>
  <c r="B24" i="48"/>
  <c r="B19" i="48"/>
  <c r="B18" i="48"/>
  <c r="D18" i="48"/>
  <c r="E18" i="48"/>
  <c r="F18" i="48"/>
  <c r="G18" i="48"/>
  <c r="H18" i="48"/>
  <c r="I18" i="48"/>
  <c r="J18" i="48"/>
  <c r="K18" i="48"/>
  <c r="L18" i="48"/>
  <c r="M18" i="48"/>
  <c r="N18" i="48"/>
  <c r="C18" i="48"/>
  <c r="B11" i="48"/>
  <c r="B12" i="48"/>
  <c r="B13" i="48"/>
  <c r="B14" i="48"/>
  <c r="B15" i="48"/>
  <c r="B16" i="48"/>
  <c r="B17" i="48"/>
  <c r="B10" i="48"/>
  <c r="B5" i="49" l="1"/>
  <c r="B18" i="49"/>
  <c r="B32" i="49"/>
  <c r="B6" i="49"/>
  <c r="B9" i="48"/>
  <c r="B8" i="48"/>
  <c r="B7" i="48"/>
  <c r="B6" i="48"/>
  <c r="D6" i="48"/>
  <c r="E6" i="48"/>
  <c r="F6" i="48"/>
  <c r="G6" i="48"/>
  <c r="H6" i="48"/>
  <c r="I6" i="48"/>
  <c r="J6" i="48"/>
  <c r="K6" i="48"/>
  <c r="L6" i="48"/>
  <c r="M6" i="48"/>
  <c r="N6" i="48"/>
  <c r="C6" i="48"/>
  <c r="C253" i="13" l="1"/>
  <c r="D253" i="13"/>
  <c r="E253" i="13"/>
  <c r="F253" i="13"/>
  <c r="G253" i="13"/>
  <c r="H253" i="13"/>
  <c r="I253" i="13"/>
  <c r="J253" i="13"/>
  <c r="K253" i="13"/>
  <c r="L253" i="13"/>
  <c r="B253" i="13"/>
  <c r="C191" i="13"/>
  <c r="D191" i="13"/>
  <c r="E191" i="13"/>
  <c r="F191" i="13"/>
  <c r="G191" i="13"/>
  <c r="H191" i="13"/>
  <c r="I191" i="13"/>
  <c r="J191" i="13"/>
  <c r="K191" i="13"/>
  <c r="L191" i="13"/>
  <c r="B191" i="13"/>
  <c r="C126" i="13"/>
  <c r="D126" i="13"/>
  <c r="E126" i="13"/>
  <c r="F126" i="13"/>
  <c r="G126" i="13"/>
  <c r="H126" i="13"/>
  <c r="I126" i="13"/>
  <c r="J126" i="13"/>
  <c r="K126" i="13"/>
  <c r="L126" i="13"/>
  <c r="B126" i="13"/>
  <c r="C7" i="13"/>
  <c r="D7" i="13"/>
  <c r="E7" i="13"/>
  <c r="F7" i="13"/>
  <c r="G7" i="13"/>
  <c r="H7" i="13"/>
  <c r="I7" i="13"/>
  <c r="J7" i="13"/>
  <c r="K7" i="13"/>
  <c r="L7" i="13"/>
  <c r="B7" i="13"/>
  <c r="E9" i="34"/>
  <c r="E33" i="47" l="1"/>
  <c r="E26" i="47"/>
  <c r="E19" i="47"/>
  <c r="F19" i="47" s="1"/>
  <c r="E7" i="47"/>
  <c r="C33" i="47"/>
  <c r="C26" i="47"/>
  <c r="C19" i="47"/>
  <c r="C7" i="47"/>
  <c r="B26" i="47"/>
  <c r="B19" i="47"/>
  <c r="B7" i="47"/>
  <c r="F7" i="47" s="1"/>
  <c r="B33" i="47"/>
  <c r="F36" i="47"/>
  <c r="D36" i="47"/>
  <c r="F35" i="47"/>
  <c r="F34" i="47"/>
  <c r="D34" i="47"/>
  <c r="F33" i="47"/>
  <c r="F32" i="47"/>
  <c r="D32" i="47"/>
  <c r="F31" i="47"/>
  <c r="D31" i="47"/>
  <c r="F30" i="47"/>
  <c r="D30" i="47"/>
  <c r="F29" i="47"/>
  <c r="D29" i="47"/>
  <c r="F28" i="47"/>
  <c r="D28" i="47"/>
  <c r="F27" i="47"/>
  <c r="D27" i="47"/>
  <c r="F25" i="47"/>
  <c r="D25" i="47"/>
  <c r="F24" i="47"/>
  <c r="D24" i="47"/>
  <c r="F23" i="47"/>
  <c r="D23" i="47"/>
  <c r="F22" i="47"/>
  <c r="D22" i="47"/>
  <c r="F21" i="47"/>
  <c r="D21" i="47"/>
  <c r="F20" i="47"/>
  <c r="D20" i="47"/>
  <c r="D19" i="47"/>
  <c r="F18" i="47"/>
  <c r="D18" i="47"/>
  <c r="F17" i="47"/>
  <c r="D17" i="47"/>
  <c r="F16" i="47"/>
  <c r="D16" i="47"/>
  <c r="F15" i="47"/>
  <c r="D15" i="47"/>
  <c r="F14" i="47"/>
  <c r="D14" i="47"/>
  <c r="F13" i="47"/>
  <c r="D13" i="47"/>
  <c r="F12" i="47"/>
  <c r="D12" i="47"/>
  <c r="F11" i="47"/>
  <c r="D11" i="47"/>
  <c r="F10" i="47"/>
  <c r="D10" i="47"/>
  <c r="F9" i="47"/>
  <c r="D9" i="47"/>
  <c r="F8" i="47"/>
  <c r="D8" i="47"/>
  <c r="D7" i="47"/>
  <c r="B7" i="46"/>
  <c r="C7" i="46"/>
  <c r="D7" i="46" s="1"/>
  <c r="E7" i="46"/>
  <c r="E6" i="46" s="1"/>
  <c r="F6" i="46" s="1"/>
  <c r="D8" i="46"/>
  <c r="F8" i="46"/>
  <c r="D9" i="46"/>
  <c r="F9" i="46"/>
  <c r="D10" i="46"/>
  <c r="F10" i="46"/>
  <c r="D11" i="46"/>
  <c r="F11" i="46"/>
  <c r="D12" i="46"/>
  <c r="F12" i="46"/>
  <c r="D13" i="46"/>
  <c r="F13" i="46"/>
  <c r="D14" i="46"/>
  <c r="F14" i="46"/>
  <c r="D15" i="46"/>
  <c r="F15" i="46"/>
  <c r="D16" i="46"/>
  <c r="F16" i="46"/>
  <c r="D17" i="46"/>
  <c r="F17" i="46"/>
  <c r="B18" i="46"/>
  <c r="C18" i="46"/>
  <c r="D18" i="46"/>
  <c r="E18" i="46"/>
  <c r="F18" i="46"/>
  <c r="D19" i="46"/>
  <c r="F19" i="46"/>
  <c r="D20" i="46"/>
  <c r="F20" i="46"/>
  <c r="D21" i="46"/>
  <c r="F21" i="46"/>
  <c r="D22" i="46"/>
  <c r="F22" i="46"/>
  <c r="D23" i="46"/>
  <c r="F23" i="46"/>
  <c r="B24" i="46"/>
  <c r="C24" i="46"/>
  <c r="D24" i="46" s="1"/>
  <c r="E24" i="46"/>
  <c r="D25" i="46"/>
  <c r="F25" i="46"/>
  <c r="D26" i="46"/>
  <c r="F26" i="46"/>
  <c r="D27" i="46"/>
  <c r="F27" i="46"/>
  <c r="D28" i="46"/>
  <c r="F28" i="46"/>
  <c r="D29" i="46"/>
  <c r="F29" i="46"/>
  <c r="D30" i="46"/>
  <c r="F30" i="46"/>
  <c r="B31" i="46"/>
  <c r="C31" i="46"/>
  <c r="D31" i="46" s="1"/>
  <c r="E31" i="46"/>
  <c r="F31" i="46"/>
  <c r="D32" i="46"/>
  <c r="F32" i="46"/>
  <c r="B7" i="45"/>
  <c r="C7" i="45"/>
  <c r="D7" i="45" s="1"/>
  <c r="E7" i="45"/>
  <c r="F7" i="45"/>
  <c r="D8" i="45"/>
  <c r="F8" i="45"/>
  <c r="D9" i="45"/>
  <c r="F9" i="45"/>
  <c r="D10" i="45"/>
  <c r="F10" i="45"/>
  <c r="D11" i="45"/>
  <c r="F11" i="45"/>
  <c r="D12" i="45"/>
  <c r="F12" i="45"/>
  <c r="D13" i="45"/>
  <c r="F13" i="45"/>
  <c r="D14" i="45"/>
  <c r="F14" i="45"/>
  <c r="D15" i="45"/>
  <c r="F15" i="45"/>
  <c r="D16" i="45"/>
  <c r="F16" i="45"/>
  <c r="D17" i="45"/>
  <c r="F17" i="45"/>
  <c r="B18" i="45"/>
  <c r="D18" i="45" s="1"/>
  <c r="C18" i="45"/>
  <c r="E18" i="45"/>
  <c r="F18" i="45"/>
  <c r="D19" i="45"/>
  <c r="F19" i="45"/>
  <c r="D20" i="45"/>
  <c r="F20" i="45"/>
  <c r="D21" i="45"/>
  <c r="F21" i="45"/>
  <c r="D22" i="45"/>
  <c r="F22" i="45"/>
  <c r="D23" i="45"/>
  <c r="F23" i="45"/>
  <c r="B24" i="45"/>
  <c r="C24" i="45"/>
  <c r="D24" i="45" s="1"/>
  <c r="E24" i="45"/>
  <c r="F24" i="45" s="1"/>
  <c r="D25" i="45"/>
  <c r="F25" i="45"/>
  <c r="D26" i="45"/>
  <c r="F26" i="45"/>
  <c r="D27" i="45"/>
  <c r="F27" i="45"/>
  <c r="D28" i="45"/>
  <c r="F28" i="45"/>
  <c r="D29" i="45"/>
  <c r="F29" i="45"/>
  <c r="D30" i="45"/>
  <c r="F30" i="45"/>
  <c r="B31" i="45"/>
  <c r="C31" i="45"/>
  <c r="D31" i="45"/>
  <c r="E31" i="45"/>
  <c r="F31" i="45"/>
  <c r="D32" i="45"/>
  <c r="F32" i="45"/>
  <c r="D33" i="45"/>
  <c r="F33" i="45"/>
  <c r="B7" i="44"/>
  <c r="C7" i="44"/>
  <c r="D7" i="44" s="1"/>
  <c r="E7" i="44"/>
  <c r="D8" i="44"/>
  <c r="F8" i="44"/>
  <c r="D9" i="44"/>
  <c r="F9" i="44"/>
  <c r="D10" i="44"/>
  <c r="F10" i="44"/>
  <c r="D11" i="44"/>
  <c r="F11" i="44"/>
  <c r="D12" i="44"/>
  <c r="F12" i="44"/>
  <c r="D13" i="44"/>
  <c r="F13" i="44"/>
  <c r="D14" i="44"/>
  <c r="F14" i="44"/>
  <c r="D15" i="44"/>
  <c r="F15" i="44"/>
  <c r="D16" i="44"/>
  <c r="F16" i="44"/>
  <c r="D17" i="44"/>
  <c r="F17" i="44"/>
  <c r="B18" i="44"/>
  <c r="C18" i="44"/>
  <c r="D18" i="44" s="1"/>
  <c r="E18" i="44"/>
  <c r="F18" i="44" s="1"/>
  <c r="D19" i="44"/>
  <c r="F19" i="44"/>
  <c r="D20" i="44"/>
  <c r="F20" i="44"/>
  <c r="D21" i="44"/>
  <c r="F21" i="44"/>
  <c r="D22" i="44"/>
  <c r="F22" i="44"/>
  <c r="D23" i="44"/>
  <c r="F23" i="44"/>
  <c r="B24" i="44"/>
  <c r="C24" i="44"/>
  <c r="E24" i="44"/>
  <c r="F24" i="44" s="1"/>
  <c r="D25" i="44"/>
  <c r="F25" i="44"/>
  <c r="D26" i="44"/>
  <c r="F26" i="44"/>
  <c r="D27" i="44"/>
  <c r="F27" i="44"/>
  <c r="D28" i="44"/>
  <c r="F28" i="44"/>
  <c r="D29" i="44"/>
  <c r="F29" i="44"/>
  <c r="D30" i="44"/>
  <c r="F30" i="44"/>
  <c r="B31" i="44"/>
  <c r="C31" i="44"/>
  <c r="D31" i="44" s="1"/>
  <c r="E31" i="44"/>
  <c r="F31" i="44" s="1"/>
  <c r="D32" i="44"/>
  <c r="F32" i="44"/>
  <c r="D33" i="44"/>
  <c r="F33" i="44"/>
  <c r="B7" i="43"/>
  <c r="C7" i="43"/>
  <c r="D7" i="43"/>
  <c r="E7" i="43"/>
  <c r="F7" i="43"/>
  <c r="D8" i="43"/>
  <c r="F8" i="43"/>
  <c r="D9" i="43"/>
  <c r="F9" i="43"/>
  <c r="D10" i="43"/>
  <c r="F10" i="43"/>
  <c r="D11" i="43"/>
  <c r="F11" i="43"/>
  <c r="D12" i="43"/>
  <c r="F12" i="43"/>
  <c r="D13" i="43"/>
  <c r="F13" i="43"/>
  <c r="D14" i="43"/>
  <c r="F14" i="43"/>
  <c r="D15" i="43"/>
  <c r="F15" i="43"/>
  <c r="D16" i="43"/>
  <c r="F16" i="43"/>
  <c r="D17" i="43"/>
  <c r="F17" i="43"/>
  <c r="B18" i="43"/>
  <c r="C18" i="43"/>
  <c r="D18" i="43" s="1"/>
  <c r="E18" i="43"/>
  <c r="D19" i="43"/>
  <c r="F19" i="43"/>
  <c r="D20" i="43"/>
  <c r="F20" i="43"/>
  <c r="D21" i="43"/>
  <c r="F21" i="43"/>
  <c r="D22" i="43"/>
  <c r="F22" i="43"/>
  <c r="D23" i="43"/>
  <c r="F23" i="43"/>
  <c r="B24" i="43"/>
  <c r="C24" i="43"/>
  <c r="D24" i="43" s="1"/>
  <c r="E24" i="43"/>
  <c r="F24" i="43"/>
  <c r="D25" i="43"/>
  <c r="F25" i="43"/>
  <c r="D26" i="43"/>
  <c r="F26" i="43"/>
  <c r="D27" i="43"/>
  <c r="F27" i="43"/>
  <c r="D28" i="43"/>
  <c r="F28" i="43"/>
  <c r="D29" i="43"/>
  <c r="F29" i="43"/>
  <c r="D30" i="43"/>
  <c r="F30" i="43"/>
  <c r="B31" i="43"/>
  <c r="C31" i="43"/>
  <c r="E31" i="43"/>
  <c r="F31" i="43" s="1"/>
  <c r="D32" i="43"/>
  <c r="F32" i="43"/>
  <c r="D33" i="43"/>
  <c r="F33" i="43"/>
  <c r="B7" i="42"/>
  <c r="C7" i="42"/>
  <c r="D7" i="42" s="1"/>
  <c r="E7" i="42"/>
  <c r="F7" i="42"/>
  <c r="D8" i="42"/>
  <c r="F8" i="42"/>
  <c r="D9" i="42"/>
  <c r="F9" i="42"/>
  <c r="D10" i="42"/>
  <c r="F10" i="42"/>
  <c r="D11" i="42"/>
  <c r="F11" i="42"/>
  <c r="D12" i="42"/>
  <c r="F12" i="42"/>
  <c r="D13" i="42"/>
  <c r="F13" i="42"/>
  <c r="D14" i="42"/>
  <c r="F14" i="42"/>
  <c r="D15" i="42"/>
  <c r="F15" i="42"/>
  <c r="D16" i="42"/>
  <c r="F16" i="42"/>
  <c r="D17" i="42"/>
  <c r="F17" i="42"/>
  <c r="B18" i="42"/>
  <c r="C18" i="42"/>
  <c r="E18" i="42"/>
  <c r="F18" i="42" s="1"/>
  <c r="D19" i="42"/>
  <c r="F19" i="42"/>
  <c r="D20" i="42"/>
  <c r="F20" i="42"/>
  <c r="D21" i="42"/>
  <c r="F21" i="42"/>
  <c r="D22" i="42"/>
  <c r="F22" i="42"/>
  <c r="D23" i="42"/>
  <c r="F23" i="42"/>
  <c r="B24" i="42"/>
  <c r="C24" i="42"/>
  <c r="D24" i="42" s="1"/>
  <c r="E24" i="42"/>
  <c r="F24" i="42" s="1"/>
  <c r="D25" i="42"/>
  <c r="F25" i="42"/>
  <c r="D26" i="42"/>
  <c r="F26" i="42"/>
  <c r="D27" i="42"/>
  <c r="F27" i="42"/>
  <c r="D28" i="42"/>
  <c r="F28" i="42"/>
  <c r="D29" i="42"/>
  <c r="F29" i="42"/>
  <c r="D30" i="42"/>
  <c r="F30" i="42"/>
  <c r="B31" i="42"/>
  <c r="C31" i="42"/>
  <c r="D31" i="42" s="1"/>
  <c r="E31" i="42"/>
  <c r="F31" i="42" s="1"/>
  <c r="D32" i="42"/>
  <c r="F32" i="42"/>
  <c r="D33" i="42"/>
  <c r="F33" i="42"/>
  <c r="B7" i="41"/>
  <c r="C7" i="41"/>
  <c r="E7" i="41"/>
  <c r="F7" i="41"/>
  <c r="D8" i="41"/>
  <c r="F8" i="41"/>
  <c r="D9" i="41"/>
  <c r="F9" i="41"/>
  <c r="D10" i="41"/>
  <c r="F10" i="41"/>
  <c r="D11" i="41"/>
  <c r="F11" i="41"/>
  <c r="D12" i="41"/>
  <c r="F12" i="41"/>
  <c r="D13" i="41"/>
  <c r="F13" i="41"/>
  <c r="D14" i="41"/>
  <c r="F14" i="41"/>
  <c r="D15" i="41"/>
  <c r="F15" i="41"/>
  <c r="D16" i="41"/>
  <c r="F16" i="41"/>
  <c r="D17" i="41"/>
  <c r="F17" i="41"/>
  <c r="D18" i="41"/>
  <c r="F18" i="41"/>
  <c r="B19" i="41"/>
  <c r="C19" i="41"/>
  <c r="E19" i="41"/>
  <c r="F19" i="41" s="1"/>
  <c r="D20" i="41"/>
  <c r="F20" i="41"/>
  <c r="D21" i="41"/>
  <c r="F21" i="41"/>
  <c r="D22" i="41"/>
  <c r="F22" i="41"/>
  <c r="D23" i="41"/>
  <c r="F23" i="41"/>
  <c r="D24" i="41"/>
  <c r="F24" i="41"/>
  <c r="D25" i="41"/>
  <c r="F25" i="41"/>
  <c r="B26" i="41"/>
  <c r="C26" i="41"/>
  <c r="D26" i="41" s="1"/>
  <c r="E26" i="41"/>
  <c r="F26" i="41" s="1"/>
  <c r="D27" i="41"/>
  <c r="F27" i="41"/>
  <c r="D28" i="41"/>
  <c r="F28" i="41"/>
  <c r="D29" i="41"/>
  <c r="F29" i="41"/>
  <c r="D30" i="41"/>
  <c r="F30" i="41"/>
  <c r="D31" i="41"/>
  <c r="F31" i="41"/>
  <c r="D32" i="41"/>
  <c r="F32" i="41"/>
  <c r="B33" i="41"/>
  <c r="D33" i="41" s="1"/>
  <c r="D34" i="41"/>
  <c r="F34" i="41"/>
  <c r="D35" i="41"/>
  <c r="F35" i="41"/>
  <c r="B7" i="40"/>
  <c r="C7" i="40"/>
  <c r="D7" i="40" s="1"/>
  <c r="E7" i="40"/>
  <c r="F7" i="40"/>
  <c r="D8" i="40"/>
  <c r="F8" i="40"/>
  <c r="D9" i="40"/>
  <c r="F9" i="40"/>
  <c r="D10" i="40"/>
  <c r="F10" i="40"/>
  <c r="D11" i="40"/>
  <c r="F11" i="40"/>
  <c r="D12" i="40"/>
  <c r="F12" i="40"/>
  <c r="D13" i="40"/>
  <c r="F13" i="40"/>
  <c r="D14" i="40"/>
  <c r="F14" i="40"/>
  <c r="D15" i="40"/>
  <c r="F15" i="40"/>
  <c r="D16" i="40"/>
  <c r="F16" i="40"/>
  <c r="D17" i="40"/>
  <c r="F17" i="40"/>
  <c r="D18" i="40"/>
  <c r="F18" i="40"/>
  <c r="B19" i="40"/>
  <c r="C19" i="40"/>
  <c r="E19" i="40"/>
  <c r="F19" i="40" s="1"/>
  <c r="D20" i="40"/>
  <c r="F20" i="40"/>
  <c r="D21" i="40"/>
  <c r="F21" i="40"/>
  <c r="D22" i="40"/>
  <c r="F22" i="40"/>
  <c r="D23" i="40"/>
  <c r="F23" i="40"/>
  <c r="D24" i="40"/>
  <c r="F24" i="40"/>
  <c r="D25" i="40"/>
  <c r="F25" i="40"/>
  <c r="B26" i="40"/>
  <c r="C26" i="40"/>
  <c r="D26" i="40" s="1"/>
  <c r="E26" i="40"/>
  <c r="F26" i="40" s="1"/>
  <c r="D27" i="40"/>
  <c r="F27" i="40"/>
  <c r="D28" i="40"/>
  <c r="F28" i="40"/>
  <c r="D29" i="40"/>
  <c r="F29" i="40"/>
  <c r="D30" i="40"/>
  <c r="F30" i="40"/>
  <c r="D31" i="40"/>
  <c r="F31" i="40"/>
  <c r="D32" i="40"/>
  <c r="F32" i="40"/>
  <c r="B33" i="40"/>
  <c r="C33" i="40"/>
  <c r="E33" i="40"/>
  <c r="F33" i="40" s="1"/>
  <c r="D34" i="40"/>
  <c r="F34" i="40"/>
  <c r="D35" i="40"/>
  <c r="B7" i="39"/>
  <c r="C7" i="39"/>
  <c r="E7" i="39"/>
  <c r="D8" i="39"/>
  <c r="F8" i="39"/>
  <c r="D9" i="39"/>
  <c r="F9" i="39"/>
  <c r="D10" i="39"/>
  <c r="F10" i="39"/>
  <c r="D11" i="39"/>
  <c r="F11" i="39"/>
  <c r="D12" i="39"/>
  <c r="F12" i="39"/>
  <c r="D13" i="39"/>
  <c r="F13" i="39"/>
  <c r="D14" i="39"/>
  <c r="F14" i="39"/>
  <c r="D15" i="39"/>
  <c r="F15" i="39"/>
  <c r="D16" i="39"/>
  <c r="F16" i="39"/>
  <c r="D17" i="39"/>
  <c r="F17" i="39"/>
  <c r="D18" i="39"/>
  <c r="F18" i="39"/>
  <c r="B19" i="39"/>
  <c r="C19" i="39"/>
  <c r="D19" i="39" s="1"/>
  <c r="E19" i="39"/>
  <c r="F19" i="39" s="1"/>
  <c r="D20" i="39"/>
  <c r="F20" i="39"/>
  <c r="D21" i="39"/>
  <c r="F21" i="39"/>
  <c r="D22" i="39"/>
  <c r="F22" i="39"/>
  <c r="D23" i="39"/>
  <c r="F23" i="39"/>
  <c r="D24" i="39"/>
  <c r="F24" i="39"/>
  <c r="D25" i="39"/>
  <c r="F25" i="39"/>
  <c r="B26" i="39"/>
  <c r="C26" i="39"/>
  <c r="E26" i="39"/>
  <c r="F26" i="39" s="1"/>
  <c r="D27" i="39"/>
  <c r="F27" i="39"/>
  <c r="D28" i="39"/>
  <c r="F28" i="39"/>
  <c r="D29" i="39"/>
  <c r="F29" i="39"/>
  <c r="D30" i="39"/>
  <c r="F30" i="39"/>
  <c r="D31" i="39"/>
  <c r="F31" i="39"/>
  <c r="D32" i="39"/>
  <c r="F32" i="39"/>
  <c r="B33" i="39"/>
  <c r="C33" i="39"/>
  <c r="D33" i="39" s="1"/>
  <c r="E33" i="39"/>
  <c r="F33" i="39" s="1"/>
  <c r="D35" i="39"/>
  <c r="B6" i="38"/>
  <c r="D6" i="38" s="1"/>
  <c r="D7" i="38"/>
  <c r="F7" i="38"/>
  <c r="D8" i="38"/>
  <c r="F8" i="38"/>
  <c r="D9" i="38"/>
  <c r="F9" i="38"/>
  <c r="D10" i="38"/>
  <c r="F10" i="38"/>
  <c r="D11" i="38"/>
  <c r="F11" i="38"/>
  <c r="D12" i="38"/>
  <c r="F12" i="38"/>
  <c r="D13" i="38"/>
  <c r="F13" i="38"/>
  <c r="D14" i="38"/>
  <c r="F14" i="38"/>
  <c r="D15" i="38"/>
  <c r="F15" i="38"/>
  <c r="D16" i="38"/>
  <c r="F16" i="38"/>
  <c r="D17" i="38"/>
  <c r="F17" i="38"/>
  <c r="D18" i="38"/>
  <c r="F18" i="38"/>
  <c r="C19" i="38"/>
  <c r="D19" i="38" s="1"/>
  <c r="F19" i="38"/>
  <c r="D20" i="38"/>
  <c r="F20" i="38"/>
  <c r="D21" i="38"/>
  <c r="F21" i="38"/>
  <c r="D22" i="38"/>
  <c r="F22" i="38"/>
  <c r="D23" i="38"/>
  <c r="F23" i="38"/>
  <c r="D24" i="38"/>
  <c r="F24" i="38"/>
  <c r="D25" i="38"/>
  <c r="F25" i="38"/>
  <c r="C26" i="38"/>
  <c r="D26" i="38" s="1"/>
  <c r="F26" i="38"/>
  <c r="D27" i="38"/>
  <c r="F27" i="38"/>
  <c r="D28" i="38"/>
  <c r="F28" i="38"/>
  <c r="D29" i="38"/>
  <c r="F29" i="38"/>
  <c r="D30" i="38"/>
  <c r="F30" i="38"/>
  <c r="D31" i="38"/>
  <c r="F31" i="38"/>
  <c r="D32" i="38"/>
  <c r="F32" i="38"/>
  <c r="D33" i="38"/>
  <c r="F33" i="38"/>
  <c r="D34" i="38"/>
  <c r="F34" i="38"/>
  <c r="F35" i="38"/>
  <c r="D36" i="38"/>
  <c r="F36" i="38"/>
  <c r="B6" i="36"/>
  <c r="C6" i="36"/>
  <c r="D6" i="36"/>
  <c r="E6" i="36"/>
  <c r="F8" i="36"/>
  <c r="G8" i="36"/>
  <c r="F9" i="36"/>
  <c r="G9" i="36"/>
  <c r="F10" i="36"/>
  <c r="G10" i="36"/>
  <c r="F11" i="36"/>
  <c r="G11" i="36"/>
  <c r="F12" i="36"/>
  <c r="G12" i="36"/>
  <c r="F13" i="36"/>
  <c r="G13" i="36"/>
  <c r="F14" i="36"/>
  <c r="G14" i="36"/>
  <c r="F15" i="36"/>
  <c r="G15" i="36"/>
  <c r="F16" i="36"/>
  <c r="G16" i="36"/>
  <c r="F17" i="36"/>
  <c r="G17" i="36"/>
  <c r="F18" i="36"/>
  <c r="G18" i="36"/>
  <c r="F19" i="36"/>
  <c r="G19" i="36"/>
  <c r="D34" i="35"/>
  <c r="D27" i="35"/>
  <c r="D20" i="35"/>
  <c r="D8" i="35"/>
  <c r="C34" i="35"/>
  <c r="C27" i="35"/>
  <c r="C20" i="35"/>
  <c r="C8" i="35"/>
  <c r="C6" i="47" l="1"/>
  <c r="E6" i="47"/>
  <c r="F26" i="47"/>
  <c r="D33" i="47"/>
  <c r="D26" i="39"/>
  <c r="D33" i="40"/>
  <c r="D19" i="40"/>
  <c r="C6" i="41"/>
  <c r="D6" i="41" s="1"/>
  <c r="E6" i="42"/>
  <c r="F6" i="42" s="1"/>
  <c r="C6" i="43"/>
  <c r="D6" i="43" s="1"/>
  <c r="D24" i="44"/>
  <c r="F24" i="46"/>
  <c r="D26" i="47"/>
  <c r="E6" i="39"/>
  <c r="F6" i="39" s="1"/>
  <c r="E6" i="40"/>
  <c r="F6" i="40" s="1"/>
  <c r="F33" i="41"/>
  <c r="D19" i="41"/>
  <c r="D18" i="42"/>
  <c r="D31" i="43"/>
  <c r="E6" i="44"/>
  <c r="F6" i="44" s="1"/>
  <c r="E6" i="45"/>
  <c r="F6" i="45" s="1"/>
  <c r="C6" i="46"/>
  <c r="D6" i="46" s="1"/>
  <c r="C6" i="39"/>
  <c r="D6" i="39" s="1"/>
  <c r="E6" i="41"/>
  <c r="F6" i="41" s="1"/>
  <c r="C6" i="42"/>
  <c r="D6" i="42" s="1"/>
  <c r="F18" i="43"/>
  <c r="E6" i="43"/>
  <c r="F6" i="43" s="1"/>
  <c r="F7" i="46"/>
  <c r="F6" i="38"/>
  <c r="C6" i="40"/>
  <c r="D6" i="40" s="1"/>
  <c r="D7" i="41"/>
  <c r="C6" i="44"/>
  <c r="D6" i="44" s="1"/>
  <c r="C6" i="45"/>
  <c r="D6" i="45" s="1"/>
  <c r="B6" i="47"/>
  <c r="F6" i="47" s="1"/>
  <c r="F7" i="44"/>
  <c r="F7" i="39"/>
  <c r="D7" i="39"/>
  <c r="D34" i="34"/>
  <c r="D27" i="34"/>
  <c r="D20" i="34"/>
  <c r="D8" i="34"/>
  <c r="C34" i="34"/>
  <c r="C27" i="34"/>
  <c r="C20" i="34"/>
  <c r="C8" i="34"/>
  <c r="D6" i="47" l="1"/>
  <c r="C6"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C6" i="34"/>
  <c r="D6" i="34"/>
  <c r="E8"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D6" i="35" l="1"/>
  <c r="E6" i="35" s="1"/>
  <c r="E8" i="35"/>
  <c r="E6" i="34"/>
  <c r="B5" i="32"/>
  <c r="C5" i="32"/>
  <c r="D5" i="32"/>
  <c r="E5" i="32"/>
  <c r="F6" i="32"/>
  <c r="G6" i="32"/>
  <c r="F7" i="32"/>
  <c r="G7" i="32"/>
  <c r="F8" i="32"/>
  <c r="G8" i="32"/>
  <c r="F9" i="32"/>
  <c r="G9" i="32"/>
  <c r="F10" i="32"/>
  <c r="G10" i="32"/>
  <c r="F11" i="32"/>
  <c r="G11" i="32"/>
  <c r="F12" i="32"/>
  <c r="G12" i="32"/>
  <c r="F13" i="32"/>
  <c r="G13" i="32"/>
  <c r="F14" i="32"/>
  <c r="G14" i="32"/>
  <c r="F15" i="32"/>
  <c r="G15" i="32"/>
  <c r="F16" i="32"/>
  <c r="G16" i="32"/>
  <c r="F17" i="32"/>
  <c r="G17" i="32"/>
  <c r="F18" i="32"/>
  <c r="G18" i="32"/>
  <c r="C6" i="30" l="1"/>
  <c r="C7" i="30" s="1"/>
  <c r="D6" i="30"/>
  <c r="D7" i="30" s="1"/>
  <c r="E6" i="30"/>
  <c r="E7" i="30" s="1"/>
  <c r="F6" i="30"/>
  <c r="F7" i="30" s="1"/>
  <c r="G6" i="30"/>
  <c r="G7" i="30" s="1"/>
  <c r="H6" i="30"/>
  <c r="H7" i="30" s="1"/>
  <c r="B7" i="29"/>
  <c r="C12" i="29" s="1"/>
  <c r="D7" i="29"/>
  <c r="E8" i="29" s="1"/>
  <c r="E9" i="29"/>
  <c r="E15" i="29"/>
  <c r="E25" i="28"/>
  <c r="F29" i="28" s="1"/>
  <c r="C25" i="28"/>
  <c r="D27" i="28" s="1"/>
  <c r="C8" i="28"/>
  <c r="D9" i="28" s="1"/>
  <c r="E8" i="28"/>
  <c r="F10" i="28" s="1"/>
  <c r="F26" i="28"/>
  <c r="F27" i="28"/>
  <c r="F28" i="28"/>
  <c r="F31" i="28"/>
  <c r="F32" i="28"/>
  <c r="F34" i="28"/>
  <c r="H5" i="27"/>
  <c r="I8" i="27" s="1"/>
  <c r="F5" i="27"/>
  <c r="G8" i="27" s="1"/>
  <c r="I15" i="27"/>
  <c r="I11" i="27" l="1"/>
  <c r="G19" i="27"/>
  <c r="I10" i="27"/>
  <c r="I17" i="27"/>
  <c r="C15" i="29"/>
  <c r="I19" i="27"/>
  <c r="I9" i="27"/>
  <c r="I18" i="27"/>
  <c r="I13" i="27"/>
  <c r="I7" i="27"/>
  <c r="G14" i="27"/>
  <c r="I14" i="27"/>
  <c r="E13" i="29"/>
  <c r="E17" i="29"/>
  <c r="E11" i="29"/>
  <c r="C17" i="29"/>
  <c r="C14" i="29"/>
  <c r="C9" i="29"/>
  <c r="C16" i="29"/>
  <c r="C11" i="29"/>
  <c r="C8" i="29"/>
  <c r="C13" i="29"/>
  <c r="C10" i="29"/>
  <c r="E16" i="29"/>
  <c r="E14" i="29"/>
  <c r="E12" i="29"/>
  <c r="E10" i="29"/>
  <c r="F35" i="28"/>
  <c r="F30" i="28"/>
  <c r="F25" i="28" s="1"/>
  <c r="F33" i="28"/>
  <c r="D34" i="28"/>
  <c r="D32" i="28"/>
  <c r="D30" i="28"/>
  <c r="D28" i="28"/>
  <c r="D26" i="28"/>
  <c r="D35" i="28"/>
  <c r="D33" i="28"/>
  <c r="D31" i="28"/>
  <c r="D29" i="28"/>
  <c r="D12" i="28"/>
  <c r="D11" i="28"/>
  <c r="D14" i="28"/>
  <c r="D10" i="28"/>
  <c r="D13" i="28"/>
  <c r="F13" i="28"/>
  <c r="F11" i="28"/>
  <c r="F9" i="28"/>
  <c r="F14" i="28"/>
  <c r="F12" i="28"/>
  <c r="G9" i="27"/>
  <c r="G18" i="27"/>
  <c r="G13" i="27"/>
  <c r="G7" i="27"/>
  <c r="G17" i="27"/>
  <c r="G11" i="27"/>
  <c r="G15" i="27"/>
  <c r="G10" i="27"/>
  <c r="I16" i="27"/>
  <c r="I12" i="27"/>
  <c r="G16" i="27"/>
  <c r="G12" i="27"/>
  <c r="E7" i="29" l="1"/>
  <c r="C7" i="29"/>
  <c r="D25" i="28"/>
  <c r="D8" i="28"/>
  <c r="F8" i="28"/>
  <c r="G6" i="27" l="1"/>
  <c r="I6" i="27"/>
  <c r="I7" i="26"/>
  <c r="I8" i="26"/>
  <c r="I9" i="26"/>
  <c r="I11" i="26"/>
  <c r="I12" i="26"/>
  <c r="I13" i="26"/>
  <c r="I15" i="26"/>
  <c r="I16" i="26"/>
  <c r="I17" i="26"/>
  <c r="I19" i="26"/>
  <c r="G6" i="26"/>
  <c r="G7" i="26"/>
  <c r="G8" i="26"/>
  <c r="G9" i="26"/>
  <c r="G10" i="26"/>
  <c r="G11" i="26"/>
  <c r="G12" i="26"/>
  <c r="G13" i="26"/>
  <c r="G14" i="26"/>
  <c r="G15" i="26"/>
  <c r="G16" i="26"/>
  <c r="G17" i="26"/>
  <c r="G18" i="26"/>
  <c r="G19" i="26"/>
  <c r="I10" i="26"/>
  <c r="I11" i="25"/>
  <c r="H11" i="25"/>
  <c r="G5" i="26" l="1"/>
  <c r="I18" i="26"/>
  <c r="I14" i="26"/>
  <c r="I6" i="26"/>
  <c r="I5" i="26" l="1"/>
  <c r="D11" i="25"/>
  <c r="E11" i="25"/>
  <c r="F11" i="25"/>
  <c r="G11" i="25"/>
</calcChain>
</file>

<file path=xl/sharedStrings.xml><?xml version="1.0" encoding="utf-8"?>
<sst xmlns="http://schemas.openxmlformats.org/spreadsheetml/2006/main" count="4040" uniqueCount="654">
  <si>
    <t>Total República:</t>
  </si>
  <si>
    <t xml:space="preserve"> Enero </t>
  </si>
  <si>
    <t xml:space="preserve"> Febrero </t>
  </si>
  <si>
    <t xml:space="preserve"> Marzo </t>
  </si>
  <si>
    <t xml:space="preserve"> Abril </t>
  </si>
  <si>
    <t xml:space="preserve"> Mayo </t>
  </si>
  <si>
    <t xml:space="preserve"> Junio </t>
  </si>
  <si>
    <t xml:space="preserve"> Julio </t>
  </si>
  <si>
    <t xml:space="preserve"> Agosto </t>
  </si>
  <si>
    <t xml:space="preserve"> Septiembre </t>
  </si>
  <si>
    <t xml:space="preserve"> Octubre </t>
  </si>
  <si>
    <t xml:space="preserve"> Noviembre </t>
  </si>
  <si>
    <t xml:space="preserve"> Diciembre </t>
  </si>
  <si>
    <t xml:space="preserve">Región Sierra: </t>
  </si>
  <si>
    <t xml:space="preserve"> </t>
  </si>
  <si>
    <t xml:space="preserve">Azuay </t>
  </si>
  <si>
    <t xml:space="preserve">Bolívar </t>
  </si>
  <si>
    <t xml:space="preserve">Cañar </t>
  </si>
  <si>
    <t xml:space="preserve">Carchi </t>
  </si>
  <si>
    <t xml:space="preserve">Cotopaxi </t>
  </si>
  <si>
    <t xml:space="preserve">Chimborazo </t>
  </si>
  <si>
    <t xml:space="preserve">Imbabura </t>
  </si>
  <si>
    <t xml:space="preserve">Loja </t>
  </si>
  <si>
    <t xml:space="preserve">Pichincha </t>
  </si>
  <si>
    <t xml:space="preserve">Tungurahua </t>
  </si>
  <si>
    <t xml:space="preserve">Santo Domingo de los Tsáchilas </t>
  </si>
  <si>
    <t xml:space="preserve">Región Costa: </t>
  </si>
  <si>
    <t xml:space="preserve">El Oro </t>
  </si>
  <si>
    <t xml:space="preserve">Esmeraldas </t>
  </si>
  <si>
    <t xml:space="preserve">Guayas </t>
  </si>
  <si>
    <t xml:space="preserve">Los Ríos </t>
  </si>
  <si>
    <t xml:space="preserve">Manabí </t>
  </si>
  <si>
    <t xml:space="preserve">Santa Elena          </t>
  </si>
  <si>
    <t>Región Amazónica:</t>
  </si>
  <si>
    <t xml:space="preserve">Morona Santiago </t>
  </si>
  <si>
    <t xml:space="preserve">Napo </t>
  </si>
  <si>
    <t xml:space="preserve">Pastaza </t>
  </si>
  <si>
    <t xml:space="preserve">Zamora Chinchipe </t>
  </si>
  <si>
    <t xml:space="preserve">Sucumbíos </t>
  </si>
  <si>
    <t xml:space="preserve">Orellana </t>
  </si>
  <si>
    <t>Región Insular:</t>
  </si>
  <si>
    <t xml:space="preserve">Galápagos </t>
  </si>
  <si>
    <t>Exterior</t>
  </si>
  <si>
    <t xml:space="preserve">Cuenca </t>
  </si>
  <si>
    <t xml:space="preserve">Girón </t>
  </si>
  <si>
    <t xml:space="preserve">Gualaceo </t>
  </si>
  <si>
    <t xml:space="preserve">Nabón </t>
  </si>
  <si>
    <t xml:space="preserve">Paute </t>
  </si>
  <si>
    <t xml:space="preserve">Pucará </t>
  </si>
  <si>
    <t xml:space="preserve">San Fernando </t>
  </si>
  <si>
    <t xml:space="preserve">Santa Isabel </t>
  </si>
  <si>
    <t xml:space="preserve">Sigsig </t>
  </si>
  <si>
    <t xml:space="preserve">Oña </t>
  </si>
  <si>
    <t xml:space="preserve">Chordeleg </t>
  </si>
  <si>
    <t xml:space="preserve">El Pan </t>
  </si>
  <si>
    <t xml:space="preserve">Sevilla de Oro </t>
  </si>
  <si>
    <t xml:space="preserve">Guachapala </t>
  </si>
  <si>
    <t xml:space="preserve">Camilo Ponce Enríquez </t>
  </si>
  <si>
    <t xml:space="preserve">Guaranda </t>
  </si>
  <si>
    <t xml:space="preserve">Chillanes </t>
  </si>
  <si>
    <t xml:space="preserve">Chimbo </t>
  </si>
  <si>
    <t xml:space="preserve">Echeandia </t>
  </si>
  <si>
    <t xml:space="preserve">San Miguel </t>
  </si>
  <si>
    <t xml:space="preserve">Caluma </t>
  </si>
  <si>
    <t xml:space="preserve">Las Naves </t>
  </si>
  <si>
    <t xml:space="preserve">Azoques </t>
  </si>
  <si>
    <t xml:space="preserve">Biblian </t>
  </si>
  <si>
    <t xml:space="preserve">La Troncal </t>
  </si>
  <si>
    <t xml:space="preserve">El Tambo </t>
  </si>
  <si>
    <t xml:space="preserve">Deleg </t>
  </si>
  <si>
    <t xml:space="preserve">Suscal </t>
  </si>
  <si>
    <t xml:space="preserve">Tulcán </t>
  </si>
  <si>
    <t xml:space="preserve">Espejo </t>
  </si>
  <si>
    <t xml:space="preserve">Mira </t>
  </si>
  <si>
    <t xml:space="preserve">Montúfar </t>
  </si>
  <si>
    <t xml:space="preserve">San Pedro de Huaca </t>
  </si>
  <si>
    <t xml:space="preserve">Latacunga </t>
  </si>
  <si>
    <t xml:space="preserve">La Maná </t>
  </si>
  <si>
    <t xml:space="preserve">Pangua </t>
  </si>
  <si>
    <t xml:space="preserve">Pujilí </t>
  </si>
  <si>
    <t xml:space="preserve">Salcedo </t>
  </si>
  <si>
    <t xml:space="preserve">Saquisilí </t>
  </si>
  <si>
    <t xml:space="preserve">Sigchos </t>
  </si>
  <si>
    <t xml:space="preserve">Riobamba </t>
  </si>
  <si>
    <t xml:space="preserve">Alausí </t>
  </si>
  <si>
    <t xml:space="preserve">Colta </t>
  </si>
  <si>
    <t xml:space="preserve">Chambo </t>
  </si>
  <si>
    <t xml:space="preserve">Chunchi </t>
  </si>
  <si>
    <t xml:space="preserve">Guamote </t>
  </si>
  <si>
    <t xml:space="preserve">Guano </t>
  </si>
  <si>
    <t xml:space="preserve">Pallatanga </t>
  </si>
  <si>
    <t xml:space="preserve">Penípe </t>
  </si>
  <si>
    <t xml:space="preserve">Cumandá </t>
  </si>
  <si>
    <t xml:space="preserve">Machala </t>
  </si>
  <si>
    <t xml:space="preserve">Arenillas </t>
  </si>
  <si>
    <t xml:space="preserve">Atahualpa </t>
  </si>
  <si>
    <t xml:space="preserve">Balsas </t>
  </si>
  <si>
    <t xml:space="preserve">Chilla </t>
  </si>
  <si>
    <t xml:space="preserve">El Guabo </t>
  </si>
  <si>
    <t xml:space="preserve">Huaquillas </t>
  </si>
  <si>
    <t xml:space="preserve">Marcabelí </t>
  </si>
  <si>
    <t xml:space="preserve">Pasaje </t>
  </si>
  <si>
    <t xml:space="preserve">Piñas </t>
  </si>
  <si>
    <t xml:space="preserve">Portovelo </t>
  </si>
  <si>
    <t xml:space="preserve">Santa Rosa </t>
  </si>
  <si>
    <t xml:space="preserve">Zaruma </t>
  </si>
  <si>
    <t xml:space="preserve">Las Lajas </t>
  </si>
  <si>
    <t xml:space="preserve">Eloy Alfaro </t>
  </si>
  <si>
    <t xml:space="preserve">Muisne </t>
  </si>
  <si>
    <t xml:space="preserve">Quininde </t>
  </si>
  <si>
    <t xml:space="preserve">San Lorenzo </t>
  </si>
  <si>
    <t xml:space="preserve">Atacames </t>
  </si>
  <si>
    <t xml:space="preserve">Río Verde </t>
  </si>
  <si>
    <t xml:space="preserve">La Condordia </t>
  </si>
  <si>
    <t xml:space="preserve">Guayaquil </t>
  </si>
  <si>
    <t xml:space="preserve">Alfredo Baquerizo Moreno </t>
  </si>
  <si>
    <t xml:space="preserve">Balao </t>
  </si>
  <si>
    <t xml:space="preserve">Balzar </t>
  </si>
  <si>
    <t xml:space="preserve">Colimes </t>
  </si>
  <si>
    <t xml:space="preserve">Daule </t>
  </si>
  <si>
    <t xml:space="preserve">Durán </t>
  </si>
  <si>
    <t xml:space="preserve">Empalme </t>
  </si>
  <si>
    <t xml:space="preserve">El Triunfo </t>
  </si>
  <si>
    <t xml:space="preserve">Milagro </t>
  </si>
  <si>
    <t xml:space="preserve">Naranjal </t>
  </si>
  <si>
    <t xml:space="preserve">Naranjito </t>
  </si>
  <si>
    <t xml:space="preserve">Palestina </t>
  </si>
  <si>
    <t xml:space="preserve">Pedro Carbo </t>
  </si>
  <si>
    <t xml:space="preserve">Samborondón </t>
  </si>
  <si>
    <t xml:space="preserve">Santa Lucía </t>
  </si>
  <si>
    <t xml:space="preserve">Salitre </t>
  </si>
  <si>
    <t xml:space="preserve">San Jacinto de Yaguachi </t>
  </si>
  <si>
    <t xml:space="preserve">Playas </t>
  </si>
  <si>
    <t xml:space="preserve">Simón Bolívar </t>
  </si>
  <si>
    <t xml:space="preserve">Crnel. Marcelino Maridueña </t>
  </si>
  <si>
    <t xml:space="preserve">Lomas de Sargentillo </t>
  </si>
  <si>
    <t xml:space="preserve">Nobol </t>
  </si>
  <si>
    <t xml:space="preserve">Gnral. Antonio Elizalde </t>
  </si>
  <si>
    <t xml:space="preserve">Isidro Ayora </t>
  </si>
  <si>
    <t xml:space="preserve">Ibarra </t>
  </si>
  <si>
    <t xml:space="preserve">Antonio Ante </t>
  </si>
  <si>
    <t xml:space="preserve">Cotacahi </t>
  </si>
  <si>
    <t xml:space="preserve">Otavalo </t>
  </si>
  <si>
    <t xml:space="preserve">Pimampiro </t>
  </si>
  <si>
    <t xml:space="preserve">San Miguel de Urcuqui </t>
  </si>
  <si>
    <t xml:space="preserve">Calvas </t>
  </si>
  <si>
    <t xml:space="preserve">Catamayo </t>
  </si>
  <si>
    <t xml:space="preserve">Célica </t>
  </si>
  <si>
    <t xml:space="preserve">Chaguarpamba </t>
  </si>
  <si>
    <t xml:space="preserve">Espíndola </t>
  </si>
  <si>
    <t xml:space="preserve">Gonzanamá </t>
  </si>
  <si>
    <t xml:space="preserve">Macará </t>
  </si>
  <si>
    <t xml:space="preserve">Paltas </t>
  </si>
  <si>
    <t xml:space="preserve">Puyango </t>
  </si>
  <si>
    <t xml:space="preserve">Saraguro </t>
  </si>
  <si>
    <t xml:space="preserve">Sozoranga </t>
  </si>
  <si>
    <t xml:space="preserve">Zapotillo </t>
  </si>
  <si>
    <t xml:space="preserve">Pindal </t>
  </si>
  <si>
    <t xml:space="preserve">Quilanga </t>
  </si>
  <si>
    <t xml:space="preserve">Babahoyo </t>
  </si>
  <si>
    <t xml:space="preserve">Baba </t>
  </si>
  <si>
    <t xml:space="preserve">Montalvo </t>
  </si>
  <si>
    <t xml:space="preserve">Puebloviejo </t>
  </si>
  <si>
    <t xml:space="preserve">Quevedo </t>
  </si>
  <si>
    <t xml:space="preserve">Urdaneta </t>
  </si>
  <si>
    <t xml:space="preserve">Ventanas </t>
  </si>
  <si>
    <t xml:space="preserve">Vinces </t>
  </si>
  <si>
    <t xml:space="preserve">Palenque </t>
  </si>
  <si>
    <t xml:space="preserve">Buena Fé </t>
  </si>
  <si>
    <t xml:space="preserve">Valencia </t>
  </si>
  <si>
    <t xml:space="preserve">Mocache </t>
  </si>
  <si>
    <t xml:space="preserve">Quinsaloma </t>
  </si>
  <si>
    <t xml:space="preserve">Portoviejo </t>
  </si>
  <si>
    <t xml:space="preserve">Chone </t>
  </si>
  <si>
    <t xml:space="preserve">El Carmen </t>
  </si>
  <si>
    <t xml:space="preserve">Flavio Alfaro </t>
  </si>
  <si>
    <t xml:space="preserve">Jipijapa </t>
  </si>
  <si>
    <t xml:space="preserve">Junín </t>
  </si>
  <si>
    <t xml:space="preserve">Manta </t>
  </si>
  <si>
    <t xml:space="preserve">Montecristi </t>
  </si>
  <si>
    <t xml:space="preserve">Paján </t>
  </si>
  <si>
    <t xml:space="preserve">Rocafuerte </t>
  </si>
  <si>
    <t xml:space="preserve">Santa Ana </t>
  </si>
  <si>
    <t xml:space="preserve">Sucre </t>
  </si>
  <si>
    <t xml:space="preserve">Tosagua </t>
  </si>
  <si>
    <t xml:space="preserve">24 de Mayo </t>
  </si>
  <si>
    <t xml:space="preserve">Pedernales </t>
  </si>
  <si>
    <t xml:space="preserve">Olmedo </t>
  </si>
  <si>
    <t xml:space="preserve">Puerto López </t>
  </si>
  <si>
    <t xml:space="preserve">Jama </t>
  </si>
  <si>
    <t xml:space="preserve">Jaramijó </t>
  </si>
  <si>
    <t xml:space="preserve">San Vicente </t>
  </si>
  <si>
    <t xml:space="preserve">Morona </t>
  </si>
  <si>
    <t xml:space="preserve">Gualaquiza </t>
  </si>
  <si>
    <t xml:space="preserve">Limón Indanza </t>
  </si>
  <si>
    <t xml:space="preserve">Palora </t>
  </si>
  <si>
    <t xml:space="preserve">Santiago </t>
  </si>
  <si>
    <t xml:space="preserve">Sucúa </t>
  </si>
  <si>
    <t xml:space="preserve">Huamboya </t>
  </si>
  <si>
    <t xml:space="preserve">San Juan Bosco </t>
  </si>
  <si>
    <t xml:space="preserve">Taisha </t>
  </si>
  <si>
    <t xml:space="preserve">Logroño </t>
  </si>
  <si>
    <t xml:space="preserve">Pablo Sexto </t>
  </si>
  <si>
    <t xml:space="preserve">Tiwintza </t>
  </si>
  <si>
    <t xml:space="preserve">Tena </t>
  </si>
  <si>
    <t xml:space="preserve">Archidona </t>
  </si>
  <si>
    <t xml:space="preserve">El Chaco </t>
  </si>
  <si>
    <t xml:space="preserve">Quijos </t>
  </si>
  <si>
    <t xml:space="preserve">Carlos Julio Arrosemena Tola </t>
  </si>
  <si>
    <t xml:space="preserve">Mera </t>
  </si>
  <si>
    <t xml:space="preserve">Santa Clara </t>
  </si>
  <si>
    <t xml:space="preserve">Arajuno </t>
  </si>
  <si>
    <t xml:space="preserve">Quito </t>
  </si>
  <si>
    <t xml:space="preserve">Cayambe </t>
  </si>
  <si>
    <t xml:space="preserve">Mejía </t>
  </si>
  <si>
    <t xml:space="preserve">Pedro Moncayo </t>
  </si>
  <si>
    <t xml:space="preserve">Rumiñahui </t>
  </si>
  <si>
    <t xml:space="preserve">San Miguel de los Bancos </t>
  </si>
  <si>
    <t xml:space="preserve">Pedro Vicente Maldonado </t>
  </si>
  <si>
    <t xml:space="preserve">Puerto Quito </t>
  </si>
  <si>
    <t xml:space="preserve">Ambato </t>
  </si>
  <si>
    <t xml:space="preserve">Baños de Agua Santa </t>
  </si>
  <si>
    <t xml:space="preserve">Cevallos </t>
  </si>
  <si>
    <t xml:space="preserve">Mocha </t>
  </si>
  <si>
    <t xml:space="preserve">Patate </t>
  </si>
  <si>
    <t xml:space="preserve">Quero </t>
  </si>
  <si>
    <t xml:space="preserve">San Pedro de Pelileo </t>
  </si>
  <si>
    <t xml:space="preserve">Santiago de Pillaro </t>
  </si>
  <si>
    <t xml:space="preserve">Tisaleo </t>
  </si>
  <si>
    <t xml:space="preserve">Zamora </t>
  </si>
  <si>
    <t xml:space="preserve">Chinchipe </t>
  </si>
  <si>
    <t xml:space="preserve">Nangaritza </t>
  </si>
  <si>
    <t xml:space="preserve">Yacuambi </t>
  </si>
  <si>
    <t xml:space="preserve">Yantzaza </t>
  </si>
  <si>
    <t xml:space="preserve">El Pangui </t>
  </si>
  <si>
    <t xml:space="preserve">Centinela del Cóndor </t>
  </si>
  <si>
    <t xml:space="preserve">Palanda </t>
  </si>
  <si>
    <t xml:space="preserve">Paquisha </t>
  </si>
  <si>
    <t xml:space="preserve">San Cristóbal </t>
  </si>
  <si>
    <t xml:space="preserve">Isabela </t>
  </si>
  <si>
    <t xml:space="preserve">Santa Cruz </t>
  </si>
  <si>
    <t xml:space="preserve">Lago Agrio </t>
  </si>
  <si>
    <t xml:space="preserve">Gonzalo Pizarro </t>
  </si>
  <si>
    <t xml:space="preserve">Putumayo </t>
  </si>
  <si>
    <t xml:space="preserve">Shushufindi </t>
  </si>
  <si>
    <t xml:space="preserve">Cascales </t>
  </si>
  <si>
    <t xml:space="preserve">Cuyabeno </t>
  </si>
  <si>
    <t xml:space="preserve">Aguarico </t>
  </si>
  <si>
    <t xml:space="preserve">La Joya de Los Sachas </t>
  </si>
  <si>
    <t xml:space="preserve">Loreto </t>
  </si>
  <si>
    <t xml:space="preserve">Santa Elena </t>
  </si>
  <si>
    <t xml:space="preserve">La Libertad </t>
  </si>
  <si>
    <t xml:space="preserve">Salinas </t>
  </si>
  <si>
    <t xml:space="preserve">Las Golondrinas </t>
  </si>
  <si>
    <t>Total</t>
  </si>
  <si>
    <t>Menos de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</si>
  <si>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</si>
  <si>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</si>
  <si>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</si>
  <si>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</si>
  <si>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</si>
  <si>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</si>
  <si>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</si>
  <si>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</si>
  <si>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</si>
  <si>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</si>
  <si>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</si>
  <si>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años y más</t>
  </si>
  <si>
    <t>Sin Información</t>
  </si>
  <si>
    <t>Total República</t>
  </si>
  <si>
    <t>Soltera</t>
  </si>
  <si>
    <t>Divorciada</t>
  </si>
  <si>
    <t>Viuda</t>
  </si>
  <si>
    <t>Soltero</t>
  </si>
  <si>
    <t>Divorciado</t>
  </si>
  <si>
    <t>Viudo</t>
  </si>
  <si>
    <t>Ninguno</t>
  </si>
  <si>
    <t>1 matrimonio</t>
  </si>
  <si>
    <t>2 matrimonios</t>
  </si>
  <si>
    <t>3 y más matrimonios</t>
  </si>
  <si>
    <t>Grupos de Edad del Contrayente</t>
  </si>
  <si>
    <t>Cuadro No. 9
Matrimonios, por Grupos de Edad del Contrayente, según y Provincias de Residencia Habitual y Estado Civil Anterior del Mismo 2012</t>
  </si>
  <si>
    <t>Provincias y Estado Civil Anterior del Contrayente</t>
  </si>
  <si>
    <t xml:space="preserve">Ninguna  </t>
  </si>
  <si>
    <t xml:space="preserve"> Centro de alfabetización  </t>
  </si>
  <si>
    <t xml:space="preserve"> Primario  </t>
  </si>
  <si>
    <t xml:space="preserve"> Secundario  </t>
  </si>
  <si>
    <t xml:space="preserve"> Educación básica  </t>
  </si>
  <si>
    <t xml:space="preserve"> Educación media  </t>
  </si>
  <si>
    <t xml:space="preserve"> Ciclo post-bachillerato  </t>
  </si>
  <si>
    <t xml:space="preserve"> Superior  </t>
  </si>
  <si>
    <t xml:space="preserve"> Postgrado  </t>
  </si>
  <si>
    <t xml:space="preserve"> Se ignora  </t>
  </si>
  <si>
    <t xml:space="preserve">Total </t>
  </si>
  <si>
    <t>Región Sierra</t>
  </si>
  <si>
    <t>Región Costa</t>
  </si>
  <si>
    <t>Región Amazónica</t>
  </si>
  <si>
    <t>Región Insular</t>
  </si>
  <si>
    <t xml:space="preserve">Enero </t>
  </si>
  <si>
    <t xml:space="preserve">Febrero </t>
  </si>
  <si>
    <t xml:space="preserve">Marzo </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</si>
  <si>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</si>
  <si>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</si>
  <si>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</si>
  <si>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</si>
  <si>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</si>
  <si>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</si>
  <si>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</si>
  <si>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</si>
  <si>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</si>
  <si>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 xml:space="preserve">Región Costa </t>
  </si>
  <si>
    <t>3 matrimonios y más</t>
  </si>
  <si>
    <t xml:space="preserve">8 y mas </t>
  </si>
  <si>
    <t>15 a 19 años</t>
  </si>
  <si>
    <t>20 a 24 años</t>
  </si>
  <si>
    <t>25 a 29 años</t>
  </si>
  <si>
    <t>30 a 34 años</t>
  </si>
  <si>
    <t>35 a 39 años</t>
  </si>
  <si>
    <t>40 a 44 años</t>
  </si>
  <si>
    <t>45 a 49 años</t>
  </si>
  <si>
    <t>50 a 54 años</t>
  </si>
  <si>
    <t>55 a 59 años</t>
  </si>
  <si>
    <t>60 a 64 años</t>
  </si>
  <si>
    <t>65 a 69 años</t>
  </si>
  <si>
    <t>70 años y más</t>
  </si>
  <si>
    <t>Santa Elena</t>
  </si>
  <si>
    <t>Menos de 1 año</t>
  </si>
  <si>
    <t>1 año</t>
  </si>
  <si>
    <t>2 años</t>
  </si>
  <si>
    <t>3 años</t>
  </si>
  <si>
    <t>4 años</t>
  </si>
  <si>
    <t>5 años</t>
  </si>
  <si>
    <t>6 años</t>
  </si>
  <si>
    <t>7 años</t>
  </si>
  <si>
    <t>8 años</t>
  </si>
  <si>
    <t>9 años</t>
  </si>
  <si>
    <t>De 10 a 14 años</t>
  </si>
  <si>
    <t>De 20 años y más</t>
  </si>
  <si>
    <t xml:space="preserve">Región Sierra </t>
  </si>
  <si>
    <t>7 y más</t>
  </si>
  <si>
    <t xml:space="preserve">7 y más </t>
  </si>
  <si>
    <t>Divorcios</t>
  </si>
  <si>
    <t>Matrimonios</t>
  </si>
  <si>
    <t>Años</t>
  </si>
  <si>
    <t>INICIO</t>
  </si>
  <si>
    <t xml:space="preserve"> Gráfico N° 1</t>
  </si>
  <si>
    <t>TOTAL</t>
  </si>
  <si>
    <t>Diciembre</t>
  </si>
  <si>
    <t>Noviembre</t>
  </si>
  <si>
    <t>Octubre</t>
  </si>
  <si>
    <t>Septiembre</t>
  </si>
  <si>
    <t>Agosto</t>
  </si>
  <si>
    <t>Julio</t>
  </si>
  <si>
    <t>Junio</t>
  </si>
  <si>
    <t>Mayo</t>
  </si>
  <si>
    <t>Abril</t>
  </si>
  <si>
    <t>Marzo</t>
  </si>
  <si>
    <t>Febrero</t>
  </si>
  <si>
    <t>Enero</t>
  </si>
  <si>
    <t>Meses</t>
  </si>
  <si>
    <t>Años 2003 - 2012</t>
  </si>
  <si>
    <t xml:space="preserve"> -</t>
  </si>
  <si>
    <t>R E G I O N E S</t>
  </si>
  <si>
    <t>2 0 0 3</t>
  </si>
  <si>
    <t>2 0 0 7</t>
  </si>
  <si>
    <t>%</t>
  </si>
  <si>
    <t>Mujeres</t>
  </si>
  <si>
    <t>Hombres</t>
  </si>
  <si>
    <t>GRUPOS 
DE EDAD</t>
  </si>
  <si>
    <t>Grupos de Edad</t>
  </si>
  <si>
    <t>Se ignora</t>
  </si>
  <si>
    <t>Postgrado</t>
  </si>
  <si>
    <t>Superior</t>
  </si>
  <si>
    <t>Ciclo post-bachillerato</t>
  </si>
  <si>
    <t>Educación media</t>
  </si>
  <si>
    <t>Educación básica</t>
  </si>
  <si>
    <t>Secundaria</t>
  </si>
  <si>
    <t>Primaria</t>
  </si>
  <si>
    <t>C. De alfabetización</t>
  </si>
  <si>
    <t>Ninguna</t>
  </si>
  <si>
    <t>Número</t>
  </si>
  <si>
    <t>Nivel de instrucción</t>
  </si>
  <si>
    <t>C. de alfabetización</t>
  </si>
  <si>
    <t>Nivel de Instrucción</t>
  </si>
  <si>
    <t>2 0 1 2</t>
  </si>
  <si>
    <t>Alfabetización</t>
  </si>
  <si>
    <t>NIVEL DE
INSTRUCCIÓN</t>
  </si>
  <si>
    <t>Porcentaje</t>
  </si>
  <si>
    <t>Viudos</t>
  </si>
  <si>
    <t>Divorciados</t>
  </si>
  <si>
    <t>Solteros</t>
  </si>
  <si>
    <t>Regiones</t>
  </si>
  <si>
    <t>,</t>
  </si>
  <si>
    <t xml:space="preserve">     -</t>
  </si>
  <si>
    <t>**  Tasas por 1.000 habitantes</t>
  </si>
  <si>
    <t>70  Años y  +</t>
  </si>
  <si>
    <t>65 a 69 Años</t>
  </si>
  <si>
    <t>60 a 64 Años</t>
  </si>
  <si>
    <t>55 a 59 Años</t>
  </si>
  <si>
    <t>50 a 54 Años</t>
  </si>
  <si>
    <t>45 a 49 Años</t>
  </si>
  <si>
    <t>40 a 44 Años</t>
  </si>
  <si>
    <t>35 a 39 Años</t>
  </si>
  <si>
    <t>30 a 34 Años</t>
  </si>
  <si>
    <t>25 a 29 Años</t>
  </si>
  <si>
    <t>20 a  24 Años</t>
  </si>
  <si>
    <t>15 a  19 Años</t>
  </si>
  <si>
    <t>&lt;   15 Años</t>
  </si>
  <si>
    <t>Femenina</t>
  </si>
  <si>
    <t>Masculina</t>
  </si>
  <si>
    <t>Población VI 2011   1/</t>
  </si>
  <si>
    <t>Galápagos</t>
  </si>
  <si>
    <t>Insular</t>
  </si>
  <si>
    <t>Orellana</t>
  </si>
  <si>
    <t>Sucumbíos</t>
  </si>
  <si>
    <t>Zamora</t>
  </si>
  <si>
    <t>Pastaza</t>
  </si>
  <si>
    <t>Napo</t>
  </si>
  <si>
    <t>Morona</t>
  </si>
  <si>
    <t>Amazónica</t>
  </si>
  <si>
    <t>Manabí</t>
  </si>
  <si>
    <t>Guayas</t>
  </si>
  <si>
    <t>Esmeraldas</t>
  </si>
  <si>
    <t>Costa</t>
  </si>
  <si>
    <t>Tungurahua</t>
  </si>
  <si>
    <t>Pichincha</t>
  </si>
  <si>
    <t>Loja</t>
  </si>
  <si>
    <t>Imbabura</t>
  </si>
  <si>
    <t>Chimborazo</t>
  </si>
  <si>
    <t>Cotopaxi</t>
  </si>
  <si>
    <t>Carchi</t>
  </si>
  <si>
    <t>Cañar</t>
  </si>
  <si>
    <t>Bolívar</t>
  </si>
  <si>
    <t>Azuay</t>
  </si>
  <si>
    <t>Sierra</t>
  </si>
  <si>
    <t>Total País</t>
  </si>
  <si>
    <t>1/</t>
  </si>
  <si>
    <t>Población</t>
  </si>
  <si>
    <t>10.000 H</t>
  </si>
  <si>
    <t xml:space="preserve"> Tasa x</t>
  </si>
  <si>
    <t>**    Tasas por 10.000 habitantes</t>
  </si>
  <si>
    <t>Mapa 27: Divorciadas según nivel de instrucción por regiones naturales de residencia habitual</t>
  </si>
  <si>
    <t>Mapa 26: Divorciados según nivel de instrucción por regiones naturales de residencia habitual</t>
  </si>
  <si>
    <t>Mapa 22: Total de divorcios por región  de residencia habitual de la divorciada</t>
  </si>
  <si>
    <t>MAPAS TEMÁTICOS DE DIVORCIOS</t>
  </si>
  <si>
    <t xml:space="preserve">Mapa 14: Estructura Porcentual de las contrayentes según grupos de edad por regiones naturales de residencia habitual </t>
  </si>
  <si>
    <t xml:space="preserve">Mapa 13: Estructura Porcentual de los contrayentes según grupos de edad por regiones naturales de residencia habitual </t>
  </si>
  <si>
    <t>Mapa 12: Edad promedio de la contrayente por regiones naturales</t>
  </si>
  <si>
    <t>Mapa 11: Edad promedio del contrayente por regiones naturales</t>
  </si>
  <si>
    <t>Mapa 9: D e los Contrayentes según nivel de instrucción por regiones naturales de residencia habitual</t>
  </si>
  <si>
    <t>Mapa 8: De las Contrayentes según nivel de instrucción por provincia de residencia habitual</t>
  </si>
  <si>
    <t>Mapa 7: D e los Contrayentes según nivel de instrucción por provincia de residencia habitual</t>
  </si>
  <si>
    <t>Mapa 3: Total de matrimonios por región de residencia habitual del contrayente</t>
  </si>
  <si>
    <t>Mapa 2: Total de matrimonios  por región de residencia habitual de la contrayente</t>
  </si>
  <si>
    <t>Mapa 1: Matrimonios por región de inscripción</t>
  </si>
  <si>
    <t>MAPAS TEMÁTICOS DE MATRIMONIOS</t>
  </si>
  <si>
    <t>ANEXOS</t>
  </si>
  <si>
    <t>RECONOCIMIENTOS Y ADOPCIONES</t>
  </si>
  <si>
    <t xml:space="preserve">CUADROS ESTADISTICOS DE DIVORCIOS </t>
  </si>
  <si>
    <t xml:space="preserve">CUADROS ESTADISTICOS DE MATRIMONIOS </t>
  </si>
  <si>
    <t xml:space="preserve">GRAFICOS </t>
  </si>
  <si>
    <t>INDICE</t>
  </si>
  <si>
    <t>3/  Tasa por 10.000 habitantes</t>
  </si>
  <si>
    <t>2/  Tasa por 1.000 habitantes.</t>
  </si>
  <si>
    <t>1/  La población estimada del 2002 al 2011, son a partir de la población del Censo 2010.</t>
  </si>
  <si>
    <t>Exterior:</t>
  </si>
  <si>
    <t>Zonas No Delimitadas:</t>
  </si>
  <si>
    <t>Zamora Chinchipe</t>
  </si>
  <si>
    <t>Morona Santiago</t>
  </si>
  <si>
    <t>Los Ríos</t>
  </si>
  <si>
    <t>El Oro</t>
  </si>
  <si>
    <t>Región Costa:</t>
  </si>
  <si>
    <t>Santo Domingo de los Tsáchilas</t>
  </si>
  <si>
    <t>Región Sierra:</t>
  </si>
  <si>
    <t>Tasa  3/</t>
  </si>
  <si>
    <t>Tasa  2/</t>
  </si>
  <si>
    <t>30-VI   1/</t>
  </si>
  <si>
    <t>-</t>
  </si>
  <si>
    <t>1/ La población estimada del 2002 al 2011, son a partir de la población del Censo 2010.</t>
  </si>
  <si>
    <t>3/  Tasa por 10.000 habitantes.</t>
  </si>
  <si>
    <t>1/  La población estimada del 2003 al 2012, son a partir de la población del Censo 2010.</t>
  </si>
  <si>
    <t>1/  La población estimada del 2003 al 2012, son a partir de la población del Censo 2010.</t>
  </si>
  <si>
    <t>1/  La población estimada del 2003 al 2012 son a partir de la población del Censo 2010.</t>
  </si>
  <si>
    <t>Gráfico 1: Matrimonios y Divorcios registrados. Período 2003 – 2012</t>
  </si>
  <si>
    <t xml:space="preserve">Gráfico 2: Matrimonios y Divorcios por mes de ocurrencia.  Años 2003  y 2012 </t>
  </si>
  <si>
    <t>Gráfico 3: Matrimonios y Divorcios por regiones;  Años 2003,  2007 y  2012</t>
  </si>
  <si>
    <t xml:space="preserve">Gráfico 4: Estructura porcentual de matrimonios según grupos de edad y sexo de los contrayentes. Año 2012 </t>
  </si>
  <si>
    <t xml:space="preserve">Gráfico 5: Estructura porcentual de divorcios según grupos de edad y sexo de los divorciados. Año 2012  </t>
  </si>
  <si>
    <t>Gráfico 6: Matrimonios por sexo según nivel de Instrucción. Años 2003  y  2012</t>
  </si>
  <si>
    <t xml:space="preserve">Gráfico 7: Divorcios  por sexo según nivel de Instrucción. Año 2012  </t>
  </si>
  <si>
    <t xml:space="preserve">Gráfico 9: Edad promedio de matrimonio por sexo según regiones  Año 2012 </t>
  </si>
  <si>
    <t>Gráfico 10: Tasa  de Nupcialidad por sexo y grupos de edad.  Año 2012</t>
  </si>
  <si>
    <t>Gráfico 11: Tasa  de Divorcio por sexo y grupos de edad. Año 2012</t>
  </si>
  <si>
    <t>Gráfico 12: Tasa de Nupcialidad  por regiones y provincias. Año 2012</t>
  </si>
  <si>
    <t>Gráfico 13: Tasa de Divorcio  por regiones y provincias. Año 2012</t>
  </si>
  <si>
    <t>Cuadro 1: Matrimonios por mes de ocurrencia, según regiones y provincias de Inscripción  2012</t>
  </si>
  <si>
    <t>Cuadro 2: Matrimonios por mes de ocurrencia, según regiones, provincias y cantones de residencia habitual del contrayente  2012</t>
  </si>
  <si>
    <t>Cuadro 3: Matrimonios por grupos de edad de la contrayente, según regiones de residencia habitual y grupos de edad del contrayente  2012</t>
  </si>
  <si>
    <t>Cuadro 4: Matrimonios por estado civil anterior de la contrayente, según regiones de residencia habitual y estado civil anterior del contrayente  2012</t>
  </si>
  <si>
    <t>Cuadro 5: Matrimonios por número de matrimonios anteriores de la contrayente, según regiones  de residencia habitual y matrimonios anteriores del contrayente  2012</t>
  </si>
  <si>
    <t>Cuadro 7: Matrimonios por número de hijos reconocidos, según regiones y provincias de residencia habitual del contrayente  2012</t>
  </si>
  <si>
    <t>Cuadro 8: Matrimonios por grupos de edad del contrayente, según regiones de residencia habitual  y estado civil anterior del mismo  2012</t>
  </si>
  <si>
    <t>Cuadro 9: Matrimonios por grupos de edad del contrayente, según provincias de residencia habitual y estado civil anterior del mismo  2012</t>
  </si>
  <si>
    <t>Cuadro 10: Matrimonios por grupos de edad de la contrayente, según regiones de residencia habitual y estado civil anterior de la misma  2012</t>
  </si>
  <si>
    <t xml:space="preserve">Cuadro 11: Matrimonios por grupos de edad de la contrayente, según  provincias de residencia habitual y estado civil anterior de la misma  2012  </t>
  </si>
  <si>
    <t xml:space="preserve">Cuadro 12: Matrimonios por nivel de instrucción de la contrayente, según regiones de residencia habitual y nivel de instrucción del contrayente  2012 </t>
  </si>
  <si>
    <t>Cuadro 13: Matrimonios por nivel de instrucción de la contrayente, según provincias de residencia habitual y nivel de instrucción del contrayente  2012</t>
  </si>
  <si>
    <t>Cuadro 14: Divorcios por mes de ocurrencia, según regiones y provincias de Inscripción  2012</t>
  </si>
  <si>
    <t xml:space="preserve">Cuadro 15: Divorcios por mes de ocurrencia, según regiones, provincias y cantones de residencia habitual del divorciado  2012  </t>
  </si>
  <si>
    <t>Cuadro 16: Divorcios por grupos de edad de la divorciada, según grupos de edad del divorciado  2012</t>
  </si>
  <si>
    <t>Cuadro 17: Divorcios por grupos de edad del divorciado, según tiempo de duración del matrimonio  2012</t>
  </si>
  <si>
    <t>Cuadro 18: Divorcios por grupos de edad de la divorciada, según tiempo de duración del matrimonio  2012</t>
  </si>
  <si>
    <t>Cuadro 19: Divorcios por número de hijos a cargo del divorciado, según tiempo de duración del matrimonio  2012</t>
  </si>
  <si>
    <t>Cuadro 20: Divorcios por número de hijos a cargo de la divorciada, según tiempo de duración del matrimonio  2012</t>
  </si>
  <si>
    <t>Cuadro 21: Divorcios  por nivel de instrucción de la divorciada, según provincias de residencia habitual y nivel de instrucción del divorciado  2012</t>
  </si>
  <si>
    <t>Cuadro 22: Reconocimientos  según regiones y provincias  2012</t>
  </si>
  <si>
    <t>Cuadro 23: Adopciones  según regiones y provincias  2012</t>
  </si>
  <si>
    <t>Anexo 1: Población total, Matrimonios, Divorcios, Tasas de nupcialidad y de divorcio, según regiones y provincias de residencia habitual de los contrayentes y divorciados. Año 2012</t>
  </si>
  <si>
    <t>Anexo 2: Población total, Matrimonios, Divorcios, Tasas de nupcialidad y de divorcio, según regiones y provincias de residencia habitual de los contrayentes y divorciados. Año 2011</t>
  </si>
  <si>
    <t>Anexo 3: Población total, Matrimonios, Divorcios, Tasas de nupcialidad y de divorcio, según regiones y provincias de residencia habitual de los contrayentes y divorciados. Año 2010</t>
  </si>
  <si>
    <t>Anexo 4: Población total, Matrimonios, Divorcios, Tasas de nupcialidad y de divorcio, según regiones y provincias de residencia habitual de los contrayentes y divorciados. Año 2009</t>
  </si>
  <si>
    <t xml:space="preserve">Anexo 5: Población total, Matrimonios, Divorcios, Tasas de nupcialidad y de divorcio, según regiones y provincias de residencia habitual de los contrayentes y divorciados. Año 2008 </t>
  </si>
  <si>
    <t>Anexo 6: Población total, Matrimonios, Divorcios, Tasas de nupcialidad y de divorcio, según regiones y provincias de residencia habitual de los contrayentes y divorciados. Año 2007</t>
  </si>
  <si>
    <t>Anexo 7: Población total, Matrimonios, Divorcios, Tasas de nupcialidad y de divorcio, según regiones y provincias de residencia habitual de los contrayentes y divorciados. Año 2006</t>
  </si>
  <si>
    <t>Anexo 8: Población total, Matrimonios, Divorcios, Tasas de nupcialidad y de divorcio, según regiones y provincias de residencia habitual de los contrayentes y divorciados. Año 2005</t>
  </si>
  <si>
    <t>Anexo 9: Población total, Matrimonios, Divorcios, Tasas de nupcialidad y de divorcio, según regiones y provincias de residencia habitual de los contrayentes y divorciados. Año 2004</t>
  </si>
  <si>
    <t>Anexo 10: Población total, Matrimonios, Divorcios, Tasas de nupcialidad y de divorcio, según regiones y provincias de residencia habitual de los contrayentes y divorciados. Año 2003</t>
  </si>
  <si>
    <t>Galapagos</t>
  </si>
  <si>
    <t>Sucumbios</t>
  </si>
  <si>
    <t>Manabi</t>
  </si>
  <si>
    <t>Los Rios</t>
  </si>
  <si>
    <t>Santo Domingo De Los Tsachilas</t>
  </si>
  <si>
    <t>Bolivar</t>
  </si>
  <si>
    <t>Total Repúlica</t>
  </si>
  <si>
    <t>Santo Domingo de los Tsachilas</t>
  </si>
  <si>
    <t>*Para efectos de comparación se utiliza la División Política Administrativa 2010.</t>
  </si>
  <si>
    <t>* Para efectos de comparación se utiliza la División Política Administrativa 2010.</t>
  </si>
  <si>
    <t>Gráfico 8: Matrimonios por estado civil anterior de los contrayentes y región de residencia habitual del contrayente. Año 2012</t>
  </si>
  <si>
    <t>Cuadro 6: Matrimonios por número de matrimonios anteriores de la contrayente, según regiones y provincias de residencia habitual y matrimonios anteriores del contrayente  2012</t>
  </si>
  <si>
    <t>Mapa 4: Total de matrimonios por provincia de inscripción</t>
  </si>
  <si>
    <t>Mapa 5: Total de matrimonios por provincia  de residencia habitual de la contrayente</t>
  </si>
  <si>
    <t>Mapa 6: Total de matrimonios por provincia  de residencia habitual del contrayente</t>
  </si>
  <si>
    <t>Mapa 15: Edad Promedio del contrayente por provincia</t>
  </si>
  <si>
    <t>Mapa 10: De las Contrayentes según nivel de instrucción por regiones naturales de residencia habitual</t>
  </si>
  <si>
    <t>Mapa 16:  Edad promedio de la contrayente por provincia</t>
  </si>
  <si>
    <t>Mapa 17:Tasa de Nupcidad 2012 por regiones naturales</t>
  </si>
  <si>
    <t xml:space="preserve">Mapa 18:Tasa de Nupcidad 2012 por provincias </t>
  </si>
  <si>
    <t>Mapa 19:Evolución de la Tasa de Nupcidad 2006-2012 por provincias</t>
  </si>
  <si>
    <t>Mapa 20: Total de divorcios  por región de inscripción</t>
  </si>
  <si>
    <t>Mapa 21: Total de divorcios por región  de residencia habitual del divorciado</t>
  </si>
  <si>
    <t>Mapa 23: Total de divorcios  por provincia de inscripción</t>
  </si>
  <si>
    <t>Mapa 24: Total de divorcios por provincia  de residencia habitual del divorciado</t>
  </si>
  <si>
    <t>Mapa 25: Total de divorcios por provincia  de residencia habitual de la divorciada</t>
  </si>
  <si>
    <t>Mapa 29: Divorciadas según nivel de instrucción por provincia de residencia habitual</t>
  </si>
  <si>
    <t>Mapa 28: Divorciados según nivel de instrucción por provincia de residencia habitual</t>
  </si>
  <si>
    <t xml:space="preserve">Mapa 30: Estructura Porcentual de los divorciados grupos de edad por regiones naturales de residencia habitual </t>
  </si>
  <si>
    <t xml:space="preserve">Mapa 31: Estructura Porcentual de las divorciadas según grupos de edad por regiones naturales de residencia habitual </t>
  </si>
  <si>
    <t>Mapa 32:Tasa de Divorcios 2012 por regiones naturales</t>
  </si>
  <si>
    <t>Mapa 33:Tasa de Divorcios 2012 por provincias</t>
  </si>
  <si>
    <t>Mapa 34:Evolución de la Tasa de Divorcio 2007-2012 por provincias</t>
  </si>
  <si>
    <t>70  Años y  más</t>
  </si>
  <si>
    <t>Fuente: Base de Datos de Matrimonios y Divorcios 2012</t>
  </si>
  <si>
    <t xml:space="preserve">    Fuente: Base de Datos de Matrimonios y Divorcios 2012</t>
  </si>
  <si>
    <t xml:space="preserve">   Fuente: Base de Datos de Matrimonios y Divorcios 2012</t>
  </si>
  <si>
    <t>Número de matrimonios y divorcios registrados</t>
  </si>
  <si>
    <t xml:space="preserve"> Gráfico N° 2 
Matrimonios y Divorcios por mes de ocurrencia
Años  2003  y  2012</t>
  </si>
  <si>
    <t xml:space="preserve"> Gráfico N° 3
Matrimonios y divorcios por regiones del contrayente y del divorciado
Años 2003, 2007 y 2012</t>
  </si>
  <si>
    <t>Zonas No Delimitadas</t>
  </si>
  <si>
    <t>Gráfico N° 4
Estructura porcentual de matrimonios según, grupos de edad y sexo de los contrayentes
Año 2012</t>
  </si>
  <si>
    <t xml:space="preserve"> Gráfico N° 5
Estructura porcentual de divorcios, según grupos de edad y sexo de los divorciados
Año 2012</t>
  </si>
  <si>
    <t>Gráfico N° 6
Matrimonios por sexo, según nivel de instrucción
Año 2003 Y 2012</t>
  </si>
  <si>
    <t xml:space="preserve"> Gráfico N° 7
Número de divorcios y estructura por sexo, según nivel de instrución
Año 2012</t>
  </si>
  <si>
    <t>Gráfico N° 8
Matrimonios por estado civil anterior de los contrayentes y región de residencia habitual del contrayente
Año 2012</t>
  </si>
  <si>
    <t>Estado civil anterior de los contrayentes</t>
  </si>
  <si>
    <t>Gráfico N° 9
Edad promedio de matrimonios por sexo según regiones
Año 2012</t>
  </si>
  <si>
    <t>Gráfico N° 10
Tasas de nupcialidad por sexo y grupos de edad
Año 2012</t>
  </si>
  <si>
    <t>Grupos de edad</t>
  </si>
  <si>
    <t>Tasas de nupcialidad **</t>
  </si>
  <si>
    <t>Gráfico N° 11
Tasas de divorcios por sexo y grupos de edad
Año 2012</t>
  </si>
  <si>
    <t>Tasas de divorcio **</t>
  </si>
  <si>
    <t>Gráfico  N° 12
Tasa de nupcialidad según regiones y provincias de residencia habitual del contrayente
Año  2012</t>
  </si>
  <si>
    <t>Tasa **</t>
  </si>
  <si>
    <t>Regiones y 
provincias</t>
  </si>
  <si>
    <t xml:space="preserve">Sto Domingo </t>
  </si>
  <si>
    <t>Sta. Elena</t>
  </si>
  <si>
    <t>Zonas  No Delimitadas</t>
  </si>
  <si>
    <t>Gráfico N° 13 
Tasas de divorcios según regiones y provincias de residencia habitual del divorciado
Año  2012</t>
  </si>
  <si>
    <t xml:space="preserve">Sto. Domingo </t>
  </si>
  <si>
    <t>Cuadro No. 1
Matrimonios por mes de ocurrencia, según regiones y provincias de inscripción - Año 2012</t>
  </si>
  <si>
    <t>Regiones y provincias de inscripción</t>
  </si>
  <si>
    <t>Regiones y provincias de residencia habitual del contrayente</t>
  </si>
  <si>
    <t>Mes de ocurrencia</t>
  </si>
  <si>
    <t>Cuadro No. 2
Matrimonios por mes de ocurrencia, según regiones, provincias y cantones de residencia habitual del contrayente  - Año 2012</t>
  </si>
  <si>
    <t>Cuadro No. 3
Matrimonios por grupos de edad de la contrayente,según regiones de residencia habitual  y grupos de edad del contrayente - Año 2012</t>
  </si>
  <si>
    <t>Regiones y grupos de edad del contrayente</t>
  </si>
  <si>
    <t>Cuadro No. 4
Matrimonios por estado civil anterior de la contrayente, según regiones de residencia habitual y estado civil anterior del contrayente - Año  2012</t>
  </si>
  <si>
    <t>Estado civil anterior de la contrayente</t>
  </si>
  <si>
    <t>Regiones de residencia y estado civil anterior del contrayente</t>
  </si>
  <si>
    <t>Grupos de Edad de la contrayente</t>
  </si>
  <si>
    <t>Cuadro No. 5
Matrimonios por número de matrimonios anteriores de la contrayente, según regiones de residencia habitual y matrimonios nteriores del contrayente  - Año 2012</t>
  </si>
  <si>
    <t>Matrimonios anteriores de la contrayente</t>
  </si>
  <si>
    <t>Regiones y matrimonios anteriores del contrayente</t>
  </si>
  <si>
    <t>Cuadro No. 6
Matrimonios por número de matrimonios anteriores de la contrayente, según regiones y provincias de residencia habitual y matrimonios anteriores del contrayente - Año 2012</t>
  </si>
  <si>
    <t>Provincias y matrimonios anteriores del contrayente</t>
  </si>
  <si>
    <t>Regiones y provincias</t>
  </si>
  <si>
    <t>Número de hijos reconocidos</t>
  </si>
  <si>
    <t>Cuadro No. 7
Matrimonios por número de hijos reconocidos según regiones y provincias de residencia habitual del contrayente 2012</t>
  </si>
  <si>
    <t>Cuadro No. 8
Matrimonios por grupos de edad del contrayente, según regiones de residencia habitual y estado civil anterior del mismo - Año 2012</t>
  </si>
  <si>
    <t>Regiones y estado civil anterior del contrayente</t>
  </si>
  <si>
    <t>Grupos de edad del contrayente</t>
  </si>
  <si>
    <t>Cuadro No. 10
Matrimonios, por grupos de edad de la contrayente, según regiones de residencia habitual y estado civil anterior de la misma - Año 2012</t>
  </si>
  <si>
    <t>Regiones y estado civil anterior de la contrayente</t>
  </si>
  <si>
    <t>Gupos de edad de la contrayente</t>
  </si>
  <si>
    <t>Cuadro No. 11
 Matrimonios por grupos de edad de la contrayente, según provincias de residencia habitual y estado civil anterior de la misma 2012</t>
  </si>
  <si>
    <t>Provincias y estado civil anterior de la contrayente</t>
  </si>
  <si>
    <t>Cuadro No. 12
Matrimonios por nivel de instrucción de la contrayente, según regiones de residencia habitual y nivel de instrucción del contrayente - Año 2012</t>
  </si>
  <si>
    <t>Regiones y nivel de instrucción del contrayente</t>
  </si>
  <si>
    <t>Nivel de instrucción de la contrayente</t>
  </si>
  <si>
    <t>Cuadro No. 13
Matrimonios por nivel de instrucción de la contrayente, según provincias de residencia habitual y nivel de instrucción del contrayente 2012</t>
  </si>
  <si>
    <t>Provincias y nivel de instrucción del contrayente</t>
  </si>
  <si>
    <t>Cuadro No. 14
Divorcios por mes de ocurrencia, según regiones y provincias de inscripción  - Año 2012</t>
  </si>
  <si>
    <t xml:space="preserve">Regiones y provincias </t>
  </si>
  <si>
    <t>Cuadro No. 15
Divorcios por mes de ocurrencia, según regiones, provincias y cantones de residencia abitual del divorciado 2012</t>
  </si>
  <si>
    <t>Regiones, provincia y cantones</t>
  </si>
  <si>
    <t xml:space="preserve">Zona No Delimitada </t>
  </si>
  <si>
    <t>Cuadro No. 16
Divorcios por grupos de edad de la divorciada, según grupos de edad del divorciado  - Año 2012</t>
  </si>
  <si>
    <t>Edad del divorciado</t>
  </si>
  <si>
    <t xml:space="preserve">Edad de la divorciada </t>
  </si>
  <si>
    <t>Cuadro No. 17
Divorcios por grupos de edad del divorciado en la fecha de inscripción, según tiempo de duración del matrimonio 2012</t>
  </si>
  <si>
    <t>Tiempo de duración del matrimonio</t>
  </si>
  <si>
    <t>Cuadro No. 18
Divorcios por grupos de edad de la divorciada, según tiempo de duración del matrimonio - Año 2012</t>
  </si>
  <si>
    <t>Edad de la divorciada</t>
  </si>
  <si>
    <t>Número de hijos a cargo del divorciado</t>
  </si>
  <si>
    <t>Cuadro No. 19
Divorcios por número de hijos a cargo del divorciado, según tiempo de duración del matrimonio - Año 2012</t>
  </si>
  <si>
    <t>Número de hijos a cargo de la divorciada</t>
  </si>
  <si>
    <t>Cuadro No. 20
Divorcios por número de hijos a cargo de la divorciada, según tiempo de duración del matrimonio - Año 2012</t>
  </si>
  <si>
    <t>Cuadro No. 21
Divorcios por nivel de instrucción de la divorciada, según provincias de residencia habitual y nivel de instrucción del divorciado - Año 2012</t>
  </si>
  <si>
    <t>Regiones, provincias y nivel de instrucción del divorciado</t>
  </si>
  <si>
    <t>Nivel de instrucción de la divorciada</t>
  </si>
  <si>
    <t>Cuadro No. 22
Reconocimientos según regiones y provincias
Año - 2012</t>
  </si>
  <si>
    <t>Cuadro No. 23
Adopciones según regiones y provincias
Año - 2012</t>
  </si>
  <si>
    <t>Regiones y provincias*</t>
  </si>
  <si>
    <t>Población total, matrimonios, divorcios, tasas de nupcialidad y divorcios según
regiones y provincias de residencia habitual de los contrayentes y divorciados
Año 2012</t>
  </si>
  <si>
    <t>Población total, matrimonios, divorcios, tasas de nupcialidad y de divorcios según
regiones y provincias de residencia habitual de los contrayentes y divorciados
Año 2009</t>
  </si>
  <si>
    <t>Población total, matrimonios, divorcios, tasas de nupcialidad y divorcios según
regiones y provincias de residencia habitual de los contrayentes y divorciados
Año 2010</t>
  </si>
  <si>
    <t>Población total, matrimonios, divorcios, tasas de nupcialidad y divorcios según
regiones y provincias de residencia habitual de los contrayentes y divorciados
Año 2011</t>
  </si>
  <si>
    <t>Población total, matrimonios, divorcios, tasas de nupcialidad y de divorcios según
regiones y provincias de residencia habitual de los contrayentes  divorciados
Año 2008</t>
  </si>
  <si>
    <t>Población total, matrimonios, divorcios, tasas de nupcialidad y de divorcios según
regiones y provincias de residencia habitual de los contrayentes y divorciados
Año 2007</t>
  </si>
  <si>
    <t>Población total, matrimonios, divorcios, tasas de nupcialidad y de divorcios según
regiones y provincias de residencia habitual de los contrayentes y divorciados
Año 2006</t>
  </si>
  <si>
    <t>Población total, matrimonios, divorcios, tasas de nupcialidad y de divorcios según
regiones y provincias de residencia habitual de los contrayentes y divorciados
Año 2005</t>
  </si>
  <si>
    <t>Población total, matrimonios, divorcios, tasas de nupcialidad y de divorcios según
regiones y provincias de residencia habitual de los contrayentes y divorciados
Año 2004</t>
  </si>
  <si>
    <t>Población total, matrimonios, divorcios, tasas de nupcialidad y de divorcios según
regiones y provincias de residencia habitual de los contrayentes y divorciados
Año 2003</t>
  </si>
  <si>
    <t xml:space="preserve">Mapas temáticos de matrimonios </t>
  </si>
  <si>
    <t>Mapas temáticos de divorcios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</si>
</sst>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_-;\-* #,##0_-;_-* &quot;-&quot;_-;_-@_-"/>
    <numFmt numFmtId="165" formatCode="###0"/>
    <numFmt numFmtId="166" formatCode="0.0"/>
    <numFmt numFmtId="167" formatCode="###0.00"/>
    <numFmt numFmtId="168" formatCode="0.0_)"/>
    <numFmt numFmtId="169" formatCode="0.000"/>
    <numFmt numFmtId="170" formatCode="_(* #,##0_);_(* \(#,##0\);_(* &quot;-&quot;??_);_(@_)"/>
    <numFmt numFmtId="171" formatCode="#,##0.0;\-#,##0.0"/>
    <numFmt numFmtId="172" formatCode="#,##0.0"/>
  </numFmts>
  <fonts count="56" x14ac:knownFonts="1">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b/>
      <u/>
      <sz val="10"/>
      <color indexed="8"/>
      <name val="Calibri"/>
      <family val="2"/>
      <scheme val="minor"/>
    </font>
    <font>
      <b/>
      <sz val="11"/>
      <color indexed="8"/>
      <name val="Calibri"/>
      <family val="2"/>
      <scheme val="minor"/>
    </font>
    <font>
      <b/>
      <sz val="11"/>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0"/>
      <color indexed="8"/>
      <name val="Calibri"/>
      <family val="2"/>
      <scheme val="minor"/>
    </font>
    <font>
      <b/>
      <u/>
      <sz val="10"/>
      <name val="Calibri"/>
      <family val="2"/>
      <scheme val="minor"/>
    </font>
    <font>
      <b/>
      <u/>
      <sz val="10"/>
      <color theme="1"/>
      <name val="Calibri"/>
      <family val="2"/>
      <scheme val="minor"/>
    </font>
    <font>
      <sz val="10"/>
      <color indexed="8"/>
      <name val="Arial"/>
      <family val="2"/>
    </font>
    <font>
      <b/>
      <u/>
      <sz val="10"/>
      <color indexed="8"/>
      <name val="Arial"/>
      <family val="2"/>
    </font>
    <font>
      <b/>
      <sz val="10"/>
      <color indexed="8"/>
      <name val="Arial"/>
      <family val="2"/>
    </font>
    <font>
      <sz val="11"/>
      <name val="Calibri"/>
      <family val="2"/>
      <scheme val="minor"/>
    </font>
    <font>
      <sz val="8"/>
      <name val="Arial"/>
      <family val="2"/>
    </font>
    <font>
      <b/>
      <sz val="10"/>
      <name val="Arial"/>
      <family val="2"/>
    </font>
    <font>
      <b/>
      <sz val="9"/>
      <name val="Arial"/>
      <family val="2"/>
    </font>
    <font>
      <b/>
      <sz val="11"/>
      <color indexed="8"/>
      <name val="Calibri"/>
      <family val="2"/>
    </font>
    <font>
      <b/>
      <sz val="11"/>
      <name val="Arial Rounded MT Bold"/>
      <family val="2"/>
    </font>
    <font>
      <u/>
      <sz val="11"/>
      <color theme="10"/>
      <name val="Calibri"/>
      <family val="2"/>
      <scheme val="minor"/>
    </font>
    <font>
      <u/>
      <sz val="11"/>
      <name val="Calibri"/>
      <family val="2"/>
      <scheme val="minor"/>
    </font>
    <font>
      <sz val="11"/>
      <color indexed="8"/>
      <name val="Calibri"/>
      <family val="2"/>
    </font>
    <font>
      <sz val="10"/>
      <name val="Courier"/>
      <family val="3"/>
    </font>
    <font>
      <b/>
      <sz val="8"/>
      <name val="Arial"/>
      <family val="2"/>
    </font>
    <font>
      <sz val="8"/>
      <color indexed="8"/>
      <name val="Arial"/>
      <family val="2"/>
    </font>
    <font>
      <b/>
      <sz val="7"/>
      <name val="Arial"/>
      <family val="2"/>
    </font>
    <font>
      <sz val="10"/>
      <name val="Arial"/>
      <family val="2"/>
    </font>
    <font>
      <b/>
      <sz val="12"/>
      <name val="Arial"/>
      <family val="2"/>
    </font>
    <font>
      <sz val="9"/>
      <name val="Arial"/>
      <family val="2"/>
    </font>
    <font>
      <b/>
      <sz val="12"/>
      <name val="Comic Sans MS"/>
      <family val="4"/>
    </font>
    <font>
      <b/>
      <sz val="10"/>
      <name val="Arial Rounded MT Bold"/>
      <family val="2"/>
    </font>
    <font>
      <sz val="9"/>
      <color indexed="9"/>
      <name val="Arial"/>
      <family val="2"/>
    </font>
    <font>
      <sz val="11"/>
      <name val="Arial"/>
      <family val="2"/>
    </font>
    <font>
      <sz val="9"/>
      <color indexed="10"/>
      <name val="Arial"/>
      <family val="2"/>
    </font>
    <font>
      <b/>
      <sz val="12"/>
      <name val="Arial Rounded MT Bold"/>
      <family val="2"/>
    </font>
    <font>
      <sz val="8"/>
      <color theme="1"/>
      <name val="Arial"/>
      <family val="2"/>
    </font>
    <font>
      <sz val="8"/>
      <color indexed="9"/>
      <name val="Arial"/>
      <family val="2"/>
    </font>
    <font>
      <b/>
      <sz val="9"/>
      <color indexed="9"/>
      <name val="Arial"/>
      <family val="2"/>
    </font>
    <font>
      <b/>
      <sz val="8"/>
      <color indexed="9"/>
      <name val="Arial"/>
      <family val="2"/>
    </font>
    <font>
      <sz val="9"/>
      <color indexed="22"/>
      <name val="Arial"/>
      <family val="2"/>
    </font>
    <font>
      <sz val="9"/>
      <color indexed="23"/>
      <name val="Arial"/>
      <family val="2"/>
    </font>
    <font>
      <b/>
      <sz val="8"/>
      <color indexed="8"/>
      <name val="Arial"/>
      <family val="2"/>
    </font>
    <font>
      <sz val="11"/>
      <name val="Courier"/>
      <family val="3"/>
    </font>
    <font>
      <b/>
      <sz val="11"/>
      <name val="Arial"/>
      <family val="2"/>
    </font>
    <font>
      <sz val="7"/>
      <name val="Arial"/>
      <family val="2"/>
    </font>
    <font>
      <sz val="8"/>
      <name val="Courier"/>
      <family val="3"/>
    </font>
    <font>
      <b/>
      <sz val="8"/>
      <name val="Courier"/>
      <family val="3"/>
    </font>
    <font>
      <u/>
      <sz val="11"/>
      <color theme="1"/>
      <name val="Calibri"/>
      <family val="2"/>
      <scheme val="minor"/>
    </font>
    <font>
      <u/>
      <sz val="10"/>
      <name val="Calibri"/>
      <family val="2"/>
      <scheme val="minor"/>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rgb="FF99CCFF"/>
        <bgColor indexed="42"/>
      </patternFill>
    </fill>
    <fill>
      <patternFill patternType="solid">
        <fgColor indexed="44"/>
        <bgColor indexed="64"/>
      </patternFill>
    </fill>
    <fill>
      <patternFill patternType="solid">
        <fgColor rgb="FFFFFFFF"/>
        <bgColor indexed="64"/>
      </patternFill>
    </fill>
    <fill>
      <patternFill patternType="solid">
        <fgColor rgb="FF99CCFF"/>
        <bgColor indexed="9"/>
      </patternFill>
    </fill>
  </fills>
  <borders count="15">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indexed="64"/>
      </bottom>
      <diagonal/>
    </border>
    <border>
      <left/>
      <right/>
      <top/>
      <bottom style="thin">
        <color theme="0"/>
      </bottom>
      <diagonal/>
    </border>
    <border>
      <left style="thin">
        <color theme="0"/>
      </left>
      <right style="thin">
        <color theme="0"/>
      </right>
      <top/>
      <bottom/>
      <diagonal/>
    </border>
  </borders>
  <cellStyleXfs count="2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pplyNumberFormat="0" applyFill="0" applyBorder="0" applyAlignment="0" applyProtection="0"/>
    <xf numFmtId="43" fontId="27" fillId="0" borderId="0" applyFont="0" applyFill="0" applyBorder="0" applyAlignment="0" applyProtection="0"/>
    <xf numFmtId="0" fontId="28" fillId="0" borderId="0"/>
    <xf numFmtId="0" fontId="1" fillId="0" borderId="0" applyNumberFormat="0" applyFill="0" applyBorder="0" applyAlignment="0" applyProtection="0"/>
    <xf numFmtId="9" fontId="2" fillId="0" borderId="0" applyFont="0" applyFill="0" applyBorder="0" applyAlignment="0" applyProtection="0"/>
    <xf numFmtId="0" fontId="1" fillId="0" borderId="0"/>
    <xf numFmtId="0" fontId="32" fillId="0" borderId="0"/>
    <xf numFmtId="0" fontId="32" fillId="0" borderId="0"/>
    <xf numFmtId="0" fontId="1" fillId="0" borderId="0"/>
    <xf numFmtId="0" fontId="1" fillId="0" borderId="0"/>
    <xf numFmtId="0" fontId="1" fillId="0" borderId="0"/>
  </cellStyleXfs>
  <cellXfs count="903">
    <xf numFmtId="0" fontId="0" fillId="0" borderId="0" xfId="0"/>
    <xf numFmtId="0" fontId="3" fillId="2" borderId="0" xfId="1" applyFont="1" applyFill="1" applyBorder="1" applyAlignment="1">
      <alignment horizontal="center" vertical="center" wrapText="1"/>
    </xf>
    <xf numFmtId="0" fontId="4" fillId="2" borderId="0" xfId="0" applyFont="1" applyFill="1" applyBorder="1"/>
    <xf numFmtId="0" fontId="4" fillId="2" borderId="0" xfId="0" applyFont="1" applyFill="1" applyBorder="1" applyAlignment="1">
      <alignment horizontal="center"/>
    </xf>
    <xf numFmtId="0" fontId="5" fillId="2" borderId="0" xfId="1" applyFont="1" applyFill="1" applyBorder="1" applyAlignment="1">
      <alignment vertical="top" wrapText="1"/>
    </xf>
    <xf numFmtId="41" fontId="5" fillId="2" borderId="0" xfId="1" applyNumberFormat="1" applyFont="1" applyFill="1" applyBorder="1" applyAlignment="1">
      <alignment horizontal="center" vertical="top"/>
    </xf>
    <xf numFmtId="0" fontId="7" fillId="2" borderId="0" xfId="1" applyFont="1" applyFill="1" applyBorder="1" applyAlignment="1">
      <alignment vertical="top" wrapText="1"/>
    </xf>
    <xf numFmtId="0" fontId="6" fillId="2" borderId="0" xfId="1" applyFont="1" applyFill="1" applyBorder="1" applyAlignment="1">
      <alignment vertical="top" wrapText="1"/>
    </xf>
    <xf numFmtId="41" fontId="6" fillId="2" borderId="0" xfId="1" applyNumberFormat="1" applyFont="1" applyFill="1" applyBorder="1" applyAlignment="1">
      <alignment horizontal="center" vertical="top"/>
    </xf>
    <xf numFmtId="0" fontId="2" fillId="2" borderId="0" xfId="0" applyFont="1" applyFill="1" applyBorder="1"/>
    <xf numFmtId="0" fontId="8" fillId="3" borderId="2" xfId="1" applyFont="1" applyFill="1" applyBorder="1" applyAlignment="1">
      <alignment horizontal="center" wrapText="1"/>
    </xf>
    <xf numFmtId="0" fontId="7" fillId="4" borderId="0" xfId="1" applyFont="1" applyFill="1" applyBorder="1" applyAlignment="1">
      <alignment vertical="top" wrapText="1"/>
    </xf>
    <xf numFmtId="41" fontId="5" fillId="4" borderId="0" xfId="1" applyNumberFormat="1" applyFont="1" applyFill="1" applyBorder="1" applyAlignment="1">
      <alignment horizontal="center" vertical="top"/>
    </xf>
    <xf numFmtId="0" fontId="6" fillId="4" borderId="0" xfId="1" applyFont="1" applyFill="1" applyBorder="1" applyAlignment="1">
      <alignment vertical="top" wrapText="1"/>
    </xf>
    <xf numFmtId="41" fontId="6" fillId="4" borderId="0" xfId="1" applyNumberFormat="1" applyFont="1" applyFill="1" applyBorder="1" applyAlignment="1">
      <alignment horizontal="center" vertical="top"/>
    </xf>
    <xf numFmtId="41" fontId="6" fillId="4" borderId="1" xfId="1" applyNumberFormat="1" applyFont="1" applyFill="1" applyBorder="1" applyAlignment="1">
      <alignment horizontal="center" vertical="top"/>
    </xf>
    <xf numFmtId="0" fontId="6" fillId="4" borderId="0" xfId="1" applyFont="1" applyFill="1" applyBorder="1" applyAlignment="1">
      <alignment vertical="top"/>
    </xf>
    <xf numFmtId="0" fontId="4" fillId="2" borderId="0" xfId="0" applyFont="1" applyFill="1"/>
    <xf numFmtId="0" fontId="9" fillId="2" borderId="0" xfId="0" applyFont="1" applyFill="1"/>
    <xf numFmtId="0" fontId="7" fillId="2" borderId="0" xfId="3" applyFont="1" applyFill="1" applyBorder="1" applyAlignment="1">
      <alignment vertical="top" wrapText="1"/>
    </xf>
    <xf numFmtId="164" fontId="5" fillId="2" borderId="0" xfId="3" applyNumberFormat="1" applyFont="1" applyFill="1" applyBorder="1" applyAlignment="1">
      <alignment horizontal="right" vertical="top"/>
    </xf>
    <xf numFmtId="0" fontId="11" fillId="2" borderId="0" xfId="0" applyFont="1" applyFill="1" applyBorder="1"/>
    <xf numFmtId="0" fontId="11" fillId="2" borderId="0" xfId="0" applyFont="1" applyFill="1"/>
    <xf numFmtId="0" fontId="6" fillId="2" borderId="0" xfId="3" applyFont="1" applyFill="1" applyBorder="1" applyAlignment="1">
      <alignment horizontal="left" vertical="top" wrapText="1"/>
    </xf>
    <xf numFmtId="164" fontId="6" fillId="2" borderId="0" xfId="3" applyNumberFormat="1" applyFont="1" applyFill="1" applyBorder="1" applyAlignment="1">
      <alignment horizontal="right" vertical="top"/>
    </xf>
    <xf numFmtId="164" fontId="6" fillId="2" borderId="0" xfId="3" applyNumberFormat="1" applyFont="1" applyFill="1" applyBorder="1" applyAlignment="1">
      <alignment vertical="top" wrapText="1"/>
    </xf>
    <xf numFmtId="164" fontId="5" fillId="2" borderId="0" xfId="3" applyNumberFormat="1" applyFont="1" applyFill="1" applyBorder="1" applyAlignment="1">
      <alignment vertical="top" wrapText="1"/>
    </xf>
    <xf numFmtId="0" fontId="8" fillId="3" borderId="2" xfId="3" applyFont="1" applyFill="1" applyBorder="1" applyAlignment="1">
      <alignment horizontal="center" wrapText="1"/>
    </xf>
    <xf numFmtId="0" fontId="6" fillId="4" borderId="0" xfId="3" applyFont="1" applyFill="1" applyBorder="1" applyAlignment="1">
      <alignment horizontal="left" vertical="top" wrapText="1"/>
    </xf>
    <xf numFmtId="164" fontId="6" fillId="4" borderId="0" xfId="3" applyNumberFormat="1" applyFont="1" applyFill="1" applyBorder="1" applyAlignment="1">
      <alignment horizontal="right" vertical="top"/>
    </xf>
    <xf numFmtId="164" fontId="6" fillId="4" borderId="0" xfId="3" applyNumberFormat="1" applyFont="1" applyFill="1" applyBorder="1" applyAlignment="1">
      <alignment vertical="top" wrapText="1"/>
    </xf>
    <xf numFmtId="0" fontId="7" fillId="4" borderId="0" xfId="3" applyFont="1" applyFill="1" applyBorder="1" applyAlignment="1">
      <alignment vertical="top" wrapText="1"/>
    </xf>
    <xf numFmtId="164" fontId="5" fillId="4" borderId="0" xfId="3" applyNumberFormat="1" applyFont="1" applyFill="1" applyBorder="1" applyAlignment="1">
      <alignment horizontal="right" vertical="top"/>
    </xf>
    <xf numFmtId="164" fontId="5" fillId="4" borderId="0" xfId="3" applyNumberFormat="1" applyFont="1" applyFill="1" applyBorder="1" applyAlignment="1">
      <alignment vertical="top" wrapText="1"/>
    </xf>
    <xf numFmtId="0" fontId="10" fillId="2" borderId="0" xfId="4" applyFont="1" applyFill="1" applyBorder="1"/>
    <xf numFmtId="0" fontId="10" fillId="2" borderId="0" xfId="4" applyFont="1" applyFill="1" applyBorder="1" applyAlignment="1">
      <alignment horizontal="center" vertical="center"/>
    </xf>
    <xf numFmtId="0" fontId="5" fillId="2" borderId="0" xfId="4" applyFont="1" applyFill="1" applyBorder="1" applyAlignment="1">
      <alignment vertical="top" wrapText="1"/>
    </xf>
    <xf numFmtId="0" fontId="6" fillId="2" borderId="0" xfId="4" applyFont="1" applyFill="1" applyBorder="1" applyAlignment="1">
      <alignment horizontal="left" vertical="top" wrapText="1"/>
    </xf>
    <xf numFmtId="0" fontId="7" fillId="2" borderId="0" xfId="4" applyFont="1" applyFill="1" applyBorder="1" applyAlignment="1">
      <alignment vertical="top" wrapText="1"/>
    </xf>
    <xf numFmtId="0" fontId="8" fillId="3" borderId="2" xfId="4" applyFont="1" applyFill="1" applyBorder="1" applyAlignment="1">
      <alignment horizontal="center" wrapText="1"/>
    </xf>
    <xf numFmtId="0" fontId="6" fillId="4" borderId="0" xfId="4" applyFont="1" applyFill="1" applyBorder="1" applyAlignment="1">
      <alignment horizontal="left" vertical="top" wrapText="1"/>
    </xf>
    <xf numFmtId="0" fontId="7" fillId="4" borderId="0" xfId="4" applyFont="1" applyFill="1" applyBorder="1" applyAlignment="1">
      <alignment vertical="top" wrapText="1"/>
    </xf>
    <xf numFmtId="164" fontId="6" fillId="2" borderId="0" xfId="4" applyNumberFormat="1" applyFont="1" applyFill="1" applyBorder="1" applyAlignment="1">
      <alignment horizontal="center" vertical="top"/>
    </xf>
    <xf numFmtId="164" fontId="6" fillId="4" borderId="0" xfId="4" applyNumberFormat="1" applyFont="1" applyFill="1" applyBorder="1" applyAlignment="1">
      <alignment horizontal="center" vertical="top"/>
    </xf>
    <xf numFmtId="164" fontId="6" fillId="4" borderId="0" xfId="4" applyNumberFormat="1" applyFont="1" applyFill="1" applyBorder="1" applyAlignment="1">
      <alignment horizontal="center" vertical="top" wrapText="1"/>
    </xf>
    <xf numFmtId="164" fontId="6" fillId="2" borderId="0" xfId="4" applyNumberFormat="1" applyFont="1" applyFill="1" applyBorder="1" applyAlignment="1">
      <alignment horizontal="center" vertical="top" wrapText="1"/>
    </xf>
    <xf numFmtId="0" fontId="4" fillId="4" borderId="0" xfId="0" applyFont="1" applyFill="1" applyBorder="1"/>
    <xf numFmtId="0" fontId="10" fillId="2" borderId="0" xfId="5" applyFont="1" applyFill="1" applyBorder="1" applyAlignment="1">
      <alignment horizontal="left" vertical="center"/>
    </xf>
    <xf numFmtId="0" fontId="6" fillId="2" borderId="0" xfId="5" applyFont="1" applyFill="1" applyBorder="1" applyAlignment="1">
      <alignment horizontal="left" vertical="top"/>
    </xf>
    <xf numFmtId="0" fontId="4" fillId="2" borderId="0" xfId="0" applyFont="1" applyFill="1" applyBorder="1" applyAlignment="1">
      <alignment horizontal="left"/>
    </xf>
    <xf numFmtId="0" fontId="6" fillId="2" borderId="0" xfId="5" applyFont="1" applyFill="1" applyBorder="1" applyAlignment="1">
      <alignment horizontal="left" vertical="top" wrapText="1"/>
    </xf>
    <xf numFmtId="0" fontId="9" fillId="2" borderId="0" xfId="0" applyFont="1" applyFill="1" applyBorder="1" applyAlignment="1">
      <alignment horizontal="center"/>
    </xf>
    <xf numFmtId="0" fontId="8" fillId="2" borderId="0" xfId="5" applyFont="1" applyFill="1" applyBorder="1" applyAlignment="1">
      <alignment horizontal="left" vertical="center" wrapText="1"/>
    </xf>
    <xf numFmtId="0" fontId="8" fillId="2" borderId="0" xfId="5" applyFont="1" applyFill="1" applyBorder="1" applyAlignment="1">
      <alignment horizontal="right" vertical="center" wrapText="1"/>
    </xf>
    <xf numFmtId="165" fontId="6" fillId="2" borderId="0" xfId="5" applyNumberFormat="1" applyFont="1" applyFill="1" applyBorder="1" applyAlignment="1">
      <alignment horizontal="right" vertical="top"/>
    </xf>
    <xf numFmtId="0" fontId="6" fillId="2" borderId="0" xfId="5" applyFont="1" applyFill="1" applyBorder="1" applyAlignment="1">
      <alignment horizontal="right" vertical="top" wrapText="1"/>
    </xf>
    <xf numFmtId="0" fontId="4" fillId="2" borderId="0" xfId="0" applyFont="1" applyFill="1" applyBorder="1" applyAlignment="1">
      <alignment horizontal="right"/>
    </xf>
    <xf numFmtId="0" fontId="9" fillId="2" borderId="0" xfId="0" applyFont="1" applyFill="1" applyBorder="1" applyAlignment="1">
      <alignment vertical="center"/>
    </xf>
    <xf numFmtId="0" fontId="8" fillId="3" borderId="2" xfId="5" applyFont="1" applyFill="1" applyBorder="1" applyAlignment="1">
      <alignment horizontal="center" vertical="center" wrapText="1"/>
    </xf>
    <xf numFmtId="0" fontId="13" fillId="2" borderId="0" xfId="5" applyFont="1" applyFill="1" applyBorder="1" applyAlignment="1">
      <alignment horizontal="left" vertical="top" wrapText="1"/>
    </xf>
    <xf numFmtId="0" fontId="4" fillId="4" borderId="0" xfId="0" applyFont="1" applyFill="1" applyBorder="1" applyAlignment="1">
      <alignment horizontal="left"/>
    </xf>
    <xf numFmtId="0" fontId="6" fillId="4" borderId="0" xfId="5" applyFont="1" applyFill="1" applyBorder="1" applyAlignment="1">
      <alignment horizontal="left" vertical="top" wrapText="1"/>
    </xf>
    <xf numFmtId="165" fontId="6" fillId="4" borderId="0" xfId="5" applyNumberFormat="1" applyFont="1" applyFill="1" applyBorder="1" applyAlignment="1">
      <alignment horizontal="right" vertical="top"/>
    </xf>
    <xf numFmtId="0" fontId="6" fillId="4" borderId="0" xfId="5" applyFont="1" applyFill="1" applyBorder="1" applyAlignment="1">
      <alignment horizontal="right" vertical="top" wrapText="1"/>
    </xf>
    <xf numFmtId="0" fontId="13" fillId="4" borderId="0" xfId="5" applyFont="1" applyFill="1" applyBorder="1" applyAlignment="1">
      <alignment horizontal="left" vertical="top"/>
    </xf>
    <xf numFmtId="0" fontId="10" fillId="4" borderId="0" xfId="5" applyFont="1" applyFill="1" applyBorder="1" applyAlignment="1">
      <alignment horizontal="left" vertical="center"/>
    </xf>
    <xf numFmtId="0" fontId="13" fillId="4" borderId="0" xfId="5" applyFont="1" applyFill="1" applyBorder="1" applyAlignment="1">
      <alignment horizontal="left" vertical="top" wrapText="1"/>
    </xf>
    <xf numFmtId="0" fontId="9" fillId="2" borderId="0" xfId="0" applyFont="1" applyFill="1" applyBorder="1"/>
    <xf numFmtId="0" fontId="8" fillId="2" borderId="0" xfId="6" applyFont="1" applyFill="1" applyBorder="1" applyAlignment="1">
      <alignment horizontal="center" vertical="center" wrapText="1"/>
    </xf>
    <xf numFmtId="41" fontId="6" fillId="2" borderId="0" xfId="6" applyNumberFormat="1" applyFont="1" applyFill="1" applyBorder="1" applyAlignment="1">
      <alignment horizontal="right" vertical="top"/>
    </xf>
    <xf numFmtId="0" fontId="12" fillId="2" borderId="0" xfId="6" applyFont="1" applyFill="1" applyBorder="1" applyAlignment="1">
      <alignment vertical="center"/>
    </xf>
    <xf numFmtId="0" fontId="6" fillId="2" borderId="0" xfId="6" applyFont="1" applyFill="1" applyBorder="1" applyAlignment="1">
      <alignment horizontal="left" vertical="top" wrapText="1"/>
    </xf>
    <xf numFmtId="41" fontId="6" fillId="2" borderId="0" xfId="6" applyNumberFormat="1" applyFont="1" applyFill="1" applyBorder="1" applyAlignment="1">
      <alignment horizontal="right" vertical="top" wrapText="1"/>
    </xf>
    <xf numFmtId="0" fontId="14" fillId="2" borderId="0" xfId="6" applyFont="1" applyFill="1" applyBorder="1" applyAlignment="1">
      <alignment vertical="center"/>
    </xf>
    <xf numFmtId="41" fontId="6" fillId="4" borderId="0" xfId="6" applyNumberFormat="1" applyFont="1" applyFill="1" applyBorder="1" applyAlignment="1">
      <alignment horizontal="right" vertical="top"/>
    </xf>
    <xf numFmtId="0" fontId="12" fillId="4" borderId="0" xfId="6" applyFont="1" applyFill="1" applyBorder="1" applyAlignment="1">
      <alignment vertical="center"/>
    </xf>
    <xf numFmtId="0" fontId="6" fillId="4" borderId="0" xfId="6" applyFont="1" applyFill="1" applyBorder="1" applyAlignment="1">
      <alignment horizontal="left" vertical="top" wrapText="1"/>
    </xf>
    <xf numFmtId="41" fontId="6" fillId="4" borderId="0" xfId="6" applyNumberFormat="1" applyFont="1" applyFill="1" applyBorder="1" applyAlignment="1">
      <alignment horizontal="right" vertical="top" wrapText="1"/>
    </xf>
    <xf numFmtId="0" fontId="12" fillId="2" borderId="0" xfId="6" applyFont="1" applyFill="1" applyBorder="1" applyAlignment="1">
      <alignment horizontal="center" vertical="center"/>
    </xf>
    <xf numFmtId="0" fontId="8" fillId="3" borderId="0" xfId="6" applyFont="1" applyFill="1" applyBorder="1" applyAlignment="1">
      <alignment horizontal="center" wrapText="1"/>
    </xf>
    <xf numFmtId="41" fontId="4" fillId="2" borderId="0" xfId="0" applyNumberFormat="1" applyFont="1" applyFill="1" applyBorder="1" applyAlignment="1">
      <alignment horizontal="right"/>
    </xf>
    <xf numFmtId="0" fontId="6" fillId="4" borderId="0" xfId="6" applyFont="1" applyFill="1" applyBorder="1" applyAlignment="1">
      <alignment horizontal="center" vertical="top" wrapText="1"/>
    </xf>
    <xf numFmtId="0" fontId="14" fillId="4" borderId="0" xfId="6" applyFont="1" applyFill="1" applyBorder="1" applyAlignment="1">
      <alignment vertical="center"/>
    </xf>
    <xf numFmtId="0" fontId="7" fillId="4" borderId="0" xfId="6" applyFont="1" applyFill="1" applyBorder="1" applyAlignment="1">
      <alignment horizontal="left" vertical="top" wrapText="1"/>
    </xf>
    <xf numFmtId="0" fontId="8" fillId="2" borderId="0" xfId="7" applyFont="1" applyFill="1" applyBorder="1" applyAlignment="1">
      <alignment horizontal="center" wrapText="1"/>
    </xf>
    <xf numFmtId="0" fontId="10" fillId="2" borderId="0" xfId="7" applyFont="1" applyFill="1" applyBorder="1" applyAlignment="1">
      <alignment horizontal="center"/>
    </xf>
    <xf numFmtId="0" fontId="12" fillId="2" borderId="0" xfId="7" applyFont="1" applyFill="1" applyBorder="1" applyAlignment="1">
      <alignment horizontal="center" vertical="center"/>
    </xf>
    <xf numFmtId="0" fontId="11" fillId="2" borderId="0" xfId="0" applyFont="1" applyFill="1" applyBorder="1" applyAlignment="1">
      <alignment horizontal="center" vertical="center"/>
    </xf>
    <xf numFmtId="0" fontId="7" fillId="2" borderId="0" xfId="7" applyFont="1" applyFill="1" applyBorder="1" applyAlignment="1">
      <alignment vertical="top" wrapText="1"/>
    </xf>
    <xf numFmtId="41" fontId="6" fillId="2" borderId="0" xfId="7" applyNumberFormat="1" applyFont="1" applyFill="1" applyBorder="1" applyAlignment="1">
      <alignment horizontal="right" vertical="top"/>
    </xf>
    <xf numFmtId="41" fontId="10" fillId="2" borderId="0" xfId="7" applyNumberFormat="1" applyFont="1" applyFill="1" applyBorder="1"/>
    <xf numFmtId="0" fontId="6" fillId="2" borderId="0" xfId="7" applyFont="1" applyFill="1" applyBorder="1" applyAlignment="1">
      <alignment horizontal="left" vertical="top" wrapText="1"/>
    </xf>
    <xf numFmtId="41" fontId="6" fillId="2" borderId="0" xfId="7" applyNumberFormat="1" applyFont="1" applyFill="1" applyBorder="1" applyAlignment="1">
      <alignment vertical="top" wrapText="1"/>
    </xf>
    <xf numFmtId="41" fontId="4" fillId="2" borderId="0" xfId="0" applyNumberFormat="1" applyFont="1" applyFill="1" applyBorder="1"/>
    <xf numFmtId="0" fontId="8" fillId="3" borderId="2" xfId="7" applyFont="1" applyFill="1" applyBorder="1" applyAlignment="1">
      <alignment horizontal="center" vertical="center" wrapText="1"/>
    </xf>
    <xf numFmtId="0" fontId="5" fillId="2" borderId="0" xfId="7" applyFont="1" applyFill="1" applyBorder="1" applyAlignment="1">
      <alignment vertical="top" wrapText="1"/>
    </xf>
    <xf numFmtId="0" fontId="7" fillId="4" borderId="0" xfId="7" applyFont="1" applyFill="1" applyBorder="1" applyAlignment="1">
      <alignment vertical="top" wrapText="1"/>
    </xf>
    <xf numFmtId="41" fontId="6" fillId="4" borderId="0" xfId="7" applyNumberFormat="1" applyFont="1" applyFill="1" applyBorder="1" applyAlignment="1">
      <alignment horizontal="right" vertical="top"/>
    </xf>
    <xf numFmtId="0" fontId="6" fillId="4" borderId="0" xfId="7" applyFont="1" applyFill="1" applyBorder="1" applyAlignment="1">
      <alignment horizontal="left" vertical="top" wrapText="1"/>
    </xf>
    <xf numFmtId="41" fontId="6" fillId="4" borderId="0" xfId="7" applyNumberFormat="1" applyFont="1" applyFill="1" applyBorder="1" applyAlignment="1">
      <alignment vertical="top" wrapText="1"/>
    </xf>
    <xf numFmtId="0" fontId="10" fillId="2" borderId="0" xfId="7" applyFont="1" applyFill="1" applyBorder="1" applyAlignment="1"/>
    <xf numFmtId="0" fontId="4" fillId="2" borderId="0" xfId="0" applyFont="1" applyFill="1" applyBorder="1" applyAlignment="1"/>
    <xf numFmtId="0" fontId="3" fillId="2" borderId="0" xfId="8" applyFont="1" applyFill="1" applyBorder="1" applyAlignment="1">
      <alignment horizontal="center" vertical="center"/>
    </xf>
    <xf numFmtId="0" fontId="7" fillId="2" borderId="0" xfId="8" applyFont="1" applyFill="1" applyBorder="1" applyAlignment="1">
      <alignment vertical="top" wrapText="1"/>
    </xf>
    <xf numFmtId="41" fontId="6" fillId="2" borderId="0" xfId="8" applyNumberFormat="1" applyFont="1" applyFill="1" applyBorder="1" applyAlignment="1">
      <alignment horizontal="right" vertical="top"/>
    </xf>
    <xf numFmtId="0" fontId="6" fillId="2" borderId="0" xfId="8" applyFont="1" applyFill="1" applyBorder="1" applyAlignment="1">
      <alignment vertical="top" wrapText="1"/>
    </xf>
    <xf numFmtId="41" fontId="6" fillId="2" borderId="0" xfId="8" applyNumberFormat="1" applyFont="1" applyFill="1" applyBorder="1" applyAlignment="1">
      <alignment vertical="top" wrapText="1"/>
    </xf>
    <xf numFmtId="0" fontId="6" fillId="2" borderId="0" xfId="8" applyFont="1" applyFill="1" applyBorder="1" applyAlignment="1">
      <alignment horizontal="left" vertical="top" wrapText="1"/>
    </xf>
    <xf numFmtId="0" fontId="8" fillId="3" borderId="2" xfId="8" applyFont="1" applyFill="1" applyBorder="1" applyAlignment="1">
      <alignment horizontal="center" wrapText="1"/>
    </xf>
    <xf numFmtId="0" fontId="6" fillId="4" borderId="0" xfId="8" applyFont="1" applyFill="1" applyBorder="1" applyAlignment="1">
      <alignment vertical="top" wrapText="1"/>
    </xf>
    <xf numFmtId="41" fontId="6" fillId="4" borderId="0" xfId="8" applyNumberFormat="1" applyFont="1" applyFill="1" applyBorder="1" applyAlignment="1">
      <alignment horizontal="right" vertical="top"/>
    </xf>
    <xf numFmtId="41" fontId="6" fillId="4" borderId="0" xfId="8" applyNumberFormat="1" applyFont="1" applyFill="1" applyBorder="1" applyAlignment="1">
      <alignment vertical="top" wrapText="1"/>
    </xf>
    <xf numFmtId="0" fontId="6" fillId="4" borderId="0" xfId="8" applyFont="1" applyFill="1" applyBorder="1" applyAlignment="1">
      <alignment horizontal="left" vertical="top" wrapText="1"/>
    </xf>
    <xf numFmtId="0" fontId="7" fillId="4" borderId="0" xfId="8" applyFont="1" applyFill="1" applyBorder="1" applyAlignment="1">
      <alignment vertical="top" wrapText="1"/>
    </xf>
    <xf numFmtId="0" fontId="8" fillId="3" borderId="2" xfId="1" applyFont="1" applyFill="1" applyBorder="1" applyAlignment="1">
      <alignment horizontal="center" vertical="center" wrapText="1"/>
    </xf>
    <xf numFmtId="0" fontId="8" fillId="3" borderId="2" xfId="5" applyFont="1" applyFill="1" applyBorder="1" applyAlignment="1">
      <alignment horizontal="center" vertical="center" wrapText="1"/>
    </xf>
    <xf numFmtId="0" fontId="8" fillId="2" borderId="0" xfId="6" applyFont="1" applyFill="1" applyBorder="1" applyAlignment="1">
      <alignment horizontal="center" vertical="center" wrapText="1"/>
    </xf>
    <xf numFmtId="0" fontId="8" fillId="3" borderId="2"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8" fillId="3" borderId="2" xfId="8" applyFont="1" applyFill="1" applyBorder="1" applyAlignment="1">
      <alignment horizontal="center" vertical="center" wrapText="1"/>
    </xf>
    <xf numFmtId="0" fontId="9" fillId="2" borderId="0" xfId="0" applyFont="1" applyFill="1" applyAlignment="1">
      <alignment horizontal="right"/>
    </xf>
    <xf numFmtId="0" fontId="8" fillId="2" borderId="0" xfId="9" applyFont="1" applyFill="1" applyBorder="1" applyAlignment="1">
      <alignment horizontal="center" vertical="center" wrapText="1"/>
    </xf>
    <xf numFmtId="0" fontId="8" fillId="2" borderId="0" xfId="9" applyFont="1" applyFill="1" applyBorder="1" applyAlignment="1">
      <alignment horizontal="right" vertical="center" wrapText="1"/>
    </xf>
    <xf numFmtId="0" fontId="7" fillId="2" borderId="0" xfId="9" applyFont="1" applyFill="1" applyBorder="1" applyAlignment="1">
      <alignment vertical="top" wrapText="1"/>
    </xf>
    <xf numFmtId="0" fontId="5" fillId="2" borderId="0" xfId="9" applyFont="1" applyFill="1" applyBorder="1" applyAlignment="1">
      <alignment vertical="top" wrapText="1"/>
    </xf>
    <xf numFmtId="0" fontId="4" fillId="2" borderId="0" xfId="0" applyFont="1" applyFill="1" applyAlignment="1">
      <alignment horizontal="right"/>
    </xf>
    <xf numFmtId="0" fontId="9" fillId="2" borderId="0" xfId="0" applyFont="1" applyFill="1" applyBorder="1" applyAlignment="1">
      <alignment horizontal="right"/>
    </xf>
    <xf numFmtId="0" fontId="9" fillId="2" borderId="0" xfId="0" applyFont="1" applyFill="1" applyBorder="1" applyAlignment="1">
      <alignment horizontal="center" vertical="center"/>
    </xf>
    <xf numFmtId="164" fontId="6" fillId="2" borderId="0" xfId="9" applyNumberFormat="1" applyFont="1" applyFill="1" applyBorder="1" applyAlignment="1">
      <alignment horizontal="right" vertical="top"/>
    </xf>
    <xf numFmtId="164" fontId="6" fillId="2" borderId="0" xfId="9" applyNumberFormat="1" applyFont="1" applyFill="1" applyBorder="1" applyAlignment="1">
      <alignment horizontal="right" vertical="top" wrapText="1"/>
    </xf>
    <xf numFmtId="0" fontId="6" fillId="2" borderId="0" xfId="9" applyFont="1" applyFill="1" applyBorder="1" applyAlignment="1">
      <alignment horizontal="left" vertical="top" wrapText="1"/>
    </xf>
    <xf numFmtId="165" fontId="6" fillId="2" borderId="0" xfId="9" applyNumberFormat="1" applyFont="1" applyFill="1" applyBorder="1" applyAlignment="1">
      <alignment horizontal="right" vertical="top"/>
    </xf>
    <xf numFmtId="0" fontId="6" fillId="2" borderId="0" xfId="9" applyFont="1" applyFill="1" applyBorder="1" applyAlignment="1">
      <alignment horizontal="right" vertical="top" wrapText="1"/>
    </xf>
    <xf numFmtId="0" fontId="8" fillId="3" borderId="2" xfId="9" applyFont="1" applyFill="1" applyBorder="1" applyAlignment="1">
      <alignment horizontal="center" vertical="center" wrapText="1"/>
    </xf>
    <xf numFmtId="0" fontId="7" fillId="4" borderId="0" xfId="9" applyFont="1" applyFill="1" applyBorder="1" applyAlignment="1">
      <alignment vertical="top" wrapText="1"/>
    </xf>
    <xf numFmtId="164" fontId="6" fillId="4" borderId="0" xfId="9" applyNumberFormat="1" applyFont="1" applyFill="1" applyBorder="1" applyAlignment="1">
      <alignment horizontal="right" vertical="top"/>
    </xf>
    <xf numFmtId="0" fontId="6" fillId="4" borderId="0" xfId="9" applyFont="1" applyFill="1" applyBorder="1" applyAlignment="1">
      <alignment horizontal="left" vertical="top" wrapText="1"/>
    </xf>
    <xf numFmtId="164" fontId="6" fillId="4" borderId="0" xfId="9" applyNumberFormat="1" applyFont="1" applyFill="1" applyBorder="1" applyAlignment="1">
      <alignment horizontal="right" vertical="top" wrapText="1"/>
    </xf>
    <xf numFmtId="0" fontId="5" fillId="4" borderId="0" xfId="9" applyFont="1" applyFill="1" applyBorder="1" applyAlignment="1">
      <alignment vertical="top" wrapText="1"/>
    </xf>
    <xf numFmtId="165" fontId="6" fillId="4" borderId="0" xfId="9" applyNumberFormat="1" applyFont="1" applyFill="1" applyBorder="1" applyAlignment="1">
      <alignment horizontal="right" vertical="top"/>
    </xf>
    <xf numFmtId="0" fontId="6" fillId="4" borderId="0" xfId="9" applyFont="1" applyFill="1" applyBorder="1" applyAlignment="1">
      <alignment horizontal="right" vertical="top" wrapText="1"/>
    </xf>
    <xf numFmtId="0" fontId="5" fillId="4" borderId="0" xfId="9" applyFont="1" applyFill="1" applyBorder="1" applyAlignment="1">
      <alignment horizontal="left" vertical="top" wrapText="1"/>
    </xf>
    <xf numFmtId="0" fontId="8" fillId="2" borderId="0" xfId="10" applyFont="1" applyFill="1" applyBorder="1" applyAlignment="1">
      <alignment horizontal="center" vertical="center" wrapText="1"/>
    </xf>
    <xf numFmtId="0" fontId="8" fillId="2" borderId="0" xfId="10" applyFont="1" applyFill="1" applyBorder="1" applyAlignment="1">
      <alignment horizontal="right" vertical="center" wrapText="1"/>
    </xf>
    <xf numFmtId="164" fontId="6" fillId="2" borderId="0" xfId="10" applyNumberFormat="1" applyFont="1" applyFill="1" applyBorder="1" applyAlignment="1">
      <alignment horizontal="right" vertical="top"/>
    </xf>
    <xf numFmtId="0" fontId="6" fillId="2" borderId="0" xfId="10" applyFont="1" applyFill="1" applyBorder="1" applyAlignment="1">
      <alignment vertical="top" wrapText="1"/>
    </xf>
    <xf numFmtId="164" fontId="6" fillId="2" borderId="0" xfId="10" applyNumberFormat="1" applyFont="1" applyFill="1" applyBorder="1" applyAlignment="1">
      <alignment horizontal="right" vertical="top" wrapText="1"/>
    </xf>
    <xf numFmtId="0" fontId="10" fillId="2" borderId="0" xfId="10" applyFont="1" applyFill="1" applyBorder="1" applyAlignment="1">
      <alignment vertical="center"/>
    </xf>
    <xf numFmtId="0" fontId="6" fillId="2" borderId="0" xfId="10" applyFont="1" applyFill="1" applyBorder="1" applyAlignment="1">
      <alignment horizontal="left" vertical="top" wrapText="1"/>
    </xf>
    <xf numFmtId="0" fontId="8" fillId="3" borderId="2" xfId="10" applyFont="1" applyFill="1" applyBorder="1" applyAlignment="1">
      <alignment horizontal="center" vertical="center" wrapText="1"/>
    </xf>
    <xf numFmtId="0" fontId="9" fillId="2" borderId="0" xfId="0" applyFont="1" applyFill="1" applyAlignment="1">
      <alignment horizontal="center"/>
    </xf>
    <xf numFmtId="0" fontId="15" fillId="2" borderId="0" xfId="0" applyFont="1" applyFill="1"/>
    <xf numFmtId="0" fontId="11" fillId="2" borderId="0" xfId="0" applyFont="1" applyFill="1" applyAlignment="1">
      <alignment wrapText="1"/>
    </xf>
    <xf numFmtId="0" fontId="9" fillId="3" borderId="2" xfId="0" applyFont="1" applyFill="1" applyBorder="1" applyAlignment="1">
      <alignment horizontal="center" vertical="center" wrapText="1"/>
    </xf>
    <xf numFmtId="0" fontId="6" fillId="4" borderId="0" xfId="10" applyFont="1" applyFill="1" applyBorder="1" applyAlignment="1">
      <alignment vertical="top" wrapText="1"/>
    </xf>
    <xf numFmtId="164" fontId="6" fillId="4" borderId="0" xfId="10" applyNumberFormat="1" applyFont="1" applyFill="1" applyBorder="1" applyAlignment="1">
      <alignment horizontal="right" vertical="top"/>
    </xf>
    <xf numFmtId="164" fontId="6" fillId="4" borderId="0" xfId="10" applyNumberFormat="1" applyFont="1" applyFill="1" applyBorder="1" applyAlignment="1">
      <alignment horizontal="right" vertical="top" wrapText="1"/>
    </xf>
    <xf numFmtId="0" fontId="10" fillId="4" borderId="0" xfId="10" applyFont="1" applyFill="1" applyBorder="1" applyAlignment="1">
      <alignment vertical="center"/>
    </xf>
    <xf numFmtId="0" fontId="6" fillId="4" borderId="0" xfId="10" applyFont="1" applyFill="1" applyBorder="1" applyAlignment="1">
      <alignment horizontal="left" vertical="top" wrapText="1"/>
    </xf>
    <xf numFmtId="0" fontId="15" fillId="4" borderId="0" xfId="0" applyFont="1" applyFill="1"/>
    <xf numFmtId="0" fontId="4" fillId="4" borderId="0" xfId="0" applyFont="1" applyFill="1"/>
    <xf numFmtId="0" fontId="11" fillId="4" borderId="0" xfId="0" applyFont="1" applyFill="1"/>
    <xf numFmtId="164" fontId="4" fillId="2" borderId="0" xfId="0" applyNumberFormat="1" applyFont="1" applyFill="1" applyAlignment="1">
      <alignment horizontal="right"/>
    </xf>
    <xf numFmtId="164" fontId="4" fillId="4" borderId="0" xfId="0" applyNumberFormat="1" applyFont="1" applyFill="1" applyAlignment="1">
      <alignment horizontal="right"/>
    </xf>
    <xf numFmtId="0" fontId="4" fillId="4" borderId="0" xfId="0" applyFont="1" applyFill="1" applyAlignment="1">
      <alignment horizontal="right"/>
    </xf>
    <xf numFmtId="0" fontId="9" fillId="2" borderId="0" xfId="0" applyFont="1" applyFill="1" applyAlignment="1">
      <alignment vertical="center"/>
    </xf>
    <xf numFmtId="0" fontId="17" fillId="2" borderId="0" xfId="11" applyFont="1" applyFill="1" applyBorder="1" applyAlignment="1">
      <alignment vertical="top" wrapText="1"/>
    </xf>
    <xf numFmtId="41" fontId="16" fillId="2" borderId="0" xfId="11" applyNumberFormat="1" applyFont="1" applyFill="1" applyBorder="1" applyAlignment="1">
      <alignment horizontal="right" vertical="top"/>
    </xf>
    <xf numFmtId="0" fontId="16" fillId="2" borderId="0" xfId="11" applyFont="1" applyFill="1" applyBorder="1" applyAlignment="1">
      <alignment vertical="top" wrapText="1"/>
    </xf>
    <xf numFmtId="41" fontId="16" fillId="2" borderId="0" xfId="11" applyNumberFormat="1" applyFont="1" applyFill="1" applyBorder="1" applyAlignment="1">
      <alignment horizontal="right" vertical="top" wrapText="1"/>
    </xf>
    <xf numFmtId="0" fontId="16" fillId="2" borderId="0" xfId="11" applyFont="1" applyFill="1" applyBorder="1" applyAlignment="1">
      <alignment horizontal="left" vertical="top" wrapText="1"/>
    </xf>
    <xf numFmtId="0" fontId="16" fillId="4" borderId="0" xfId="11" applyFont="1" applyFill="1" applyBorder="1" applyAlignment="1">
      <alignment vertical="top" wrapText="1"/>
    </xf>
    <xf numFmtId="41" fontId="16" fillId="4" borderId="0" xfId="11" applyNumberFormat="1" applyFont="1" applyFill="1" applyBorder="1" applyAlignment="1">
      <alignment horizontal="right" vertical="top"/>
    </xf>
    <xf numFmtId="41" fontId="16" fillId="4" borderId="0" xfId="11" applyNumberFormat="1" applyFont="1" applyFill="1" applyBorder="1" applyAlignment="1">
      <alignment horizontal="right" vertical="top" wrapText="1"/>
    </xf>
    <xf numFmtId="0" fontId="17" fillId="4" borderId="0" xfId="11" applyFont="1" applyFill="1" applyBorder="1" applyAlignment="1">
      <alignment vertical="top" wrapText="1"/>
    </xf>
    <xf numFmtId="0" fontId="16" fillId="4" borderId="0" xfId="11" applyFont="1" applyFill="1" applyBorder="1" applyAlignment="1">
      <alignment horizontal="left" vertical="top" wrapText="1"/>
    </xf>
    <xf numFmtId="0" fontId="3" fillId="2" borderId="0" xfId="11" applyFont="1" applyFill="1" applyBorder="1" applyAlignment="1">
      <alignment horizontal="center" vertical="center"/>
    </xf>
    <xf numFmtId="0" fontId="3" fillId="2" borderId="0" xfId="11" applyFont="1" applyFill="1" applyBorder="1" applyAlignment="1">
      <alignment horizontal="right" vertical="center"/>
    </xf>
    <xf numFmtId="0" fontId="8" fillId="3" borderId="2" xfId="11" applyFont="1" applyFill="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right"/>
    </xf>
    <xf numFmtId="0" fontId="8" fillId="2" borderId="0" xfId="12" applyFont="1" applyFill="1" applyBorder="1" applyAlignment="1">
      <alignment horizontal="center" vertical="center" wrapText="1"/>
    </xf>
    <xf numFmtId="0" fontId="8" fillId="2" borderId="0" xfId="12" applyFont="1" applyFill="1" applyBorder="1" applyAlignment="1">
      <alignment horizontal="right" vertical="center" wrapText="1"/>
    </xf>
    <xf numFmtId="0" fontId="18" fillId="2" borderId="0" xfId="12" applyFont="1" applyFill="1" applyBorder="1" applyAlignment="1">
      <alignment vertical="top" wrapText="1"/>
    </xf>
    <xf numFmtId="41" fontId="16" fillId="2" borderId="0" xfId="12" applyNumberFormat="1" applyFont="1" applyFill="1" applyBorder="1" applyAlignment="1">
      <alignment horizontal="right" vertical="top"/>
    </xf>
    <xf numFmtId="0" fontId="17" fillId="2" borderId="0" xfId="12" applyFont="1" applyFill="1" applyBorder="1" applyAlignment="1">
      <alignment vertical="top" wrapText="1"/>
    </xf>
    <xf numFmtId="0" fontId="16" fillId="2" borderId="0" xfId="12" applyFont="1" applyFill="1" applyBorder="1" applyAlignment="1">
      <alignment horizontal="left" vertical="top" wrapText="1"/>
    </xf>
    <xf numFmtId="41" fontId="16" fillId="2" borderId="0" xfId="12" applyNumberFormat="1" applyFont="1" applyFill="1" applyBorder="1" applyAlignment="1">
      <alignment horizontal="right" vertical="top" wrapText="1"/>
    </xf>
    <xf numFmtId="0" fontId="8" fillId="3" borderId="2" xfId="12" applyFont="1" applyFill="1" applyBorder="1" applyAlignment="1">
      <alignment horizontal="center" vertical="center" wrapText="1"/>
    </xf>
    <xf numFmtId="0" fontId="17" fillId="4" borderId="0" xfId="12" applyFont="1" applyFill="1" applyBorder="1" applyAlignment="1">
      <alignment vertical="top" wrapText="1"/>
    </xf>
    <xf numFmtId="41" fontId="16" fillId="4" borderId="0" xfId="12" applyNumberFormat="1" applyFont="1" applyFill="1" applyBorder="1" applyAlignment="1">
      <alignment horizontal="right" vertical="top"/>
    </xf>
    <xf numFmtId="0" fontId="16" fillId="4" borderId="0" xfId="12" applyFont="1" applyFill="1" applyBorder="1" applyAlignment="1">
      <alignment horizontal="left" vertical="top" wrapText="1"/>
    </xf>
    <xf numFmtId="41" fontId="16" fillId="4" borderId="0" xfId="12" applyNumberFormat="1" applyFont="1" applyFill="1" applyBorder="1" applyAlignment="1">
      <alignment horizontal="right" vertical="top" wrapText="1"/>
    </xf>
    <xf numFmtId="0" fontId="18" fillId="4" borderId="0" xfId="12" applyFont="1" applyFill="1" applyBorder="1" applyAlignment="1">
      <alignment vertical="top" wrapText="1"/>
    </xf>
    <xf numFmtId="0" fontId="3" fillId="2" borderId="0" xfId="1" applyFont="1" applyFill="1" applyBorder="1" applyAlignment="1">
      <alignment horizontal="center" vertical="center"/>
    </xf>
    <xf numFmtId="0" fontId="3" fillId="2" borderId="0" xfId="1" applyFont="1" applyFill="1" applyBorder="1" applyAlignment="1">
      <alignment horizontal="right" vertical="center"/>
    </xf>
    <xf numFmtId="41" fontId="6" fillId="2" borderId="0" xfId="1" applyNumberFormat="1" applyFont="1" applyFill="1" applyBorder="1" applyAlignment="1">
      <alignment horizontal="right" vertical="top"/>
    </xf>
    <xf numFmtId="0" fontId="6" fillId="2" borderId="0" xfId="1" applyFont="1" applyFill="1" applyBorder="1" applyAlignment="1">
      <alignment horizontal="left" vertical="top" wrapText="1"/>
    </xf>
    <xf numFmtId="41" fontId="6" fillId="2" borderId="0" xfId="1" applyNumberFormat="1" applyFont="1" applyFill="1" applyBorder="1" applyAlignment="1">
      <alignment horizontal="center" vertical="center"/>
    </xf>
    <xf numFmtId="41" fontId="6" fillId="2" borderId="0" xfId="1" applyNumberFormat="1" applyFont="1" applyFill="1" applyBorder="1" applyAlignment="1">
      <alignment horizontal="right" vertical="top" wrapText="1"/>
    </xf>
    <xf numFmtId="41" fontId="6" fillId="4" borderId="0" xfId="1" applyNumberFormat="1" applyFont="1" applyFill="1" applyBorder="1" applyAlignment="1">
      <alignment horizontal="right" vertical="top"/>
    </xf>
    <xf numFmtId="0" fontId="6" fillId="4" borderId="0" xfId="1" applyFont="1" applyFill="1" applyBorder="1" applyAlignment="1">
      <alignment horizontal="left" vertical="top" wrapText="1"/>
    </xf>
    <xf numFmtId="41" fontId="6" fillId="4" borderId="0" xfId="1" applyNumberFormat="1" applyFont="1" applyFill="1" applyBorder="1" applyAlignment="1">
      <alignment horizontal="right" vertical="top" wrapText="1"/>
    </xf>
    <xf numFmtId="0" fontId="6" fillId="0" borderId="0" xfId="1" applyFont="1" applyFill="1" applyBorder="1" applyAlignment="1">
      <alignment horizontal="left" vertical="top" wrapText="1"/>
    </xf>
    <xf numFmtId="0" fontId="8" fillId="2" borderId="0" xfId="2" applyFont="1" applyFill="1" applyBorder="1" applyAlignment="1">
      <alignment horizontal="center" vertical="center" wrapText="1"/>
    </xf>
    <xf numFmtId="0" fontId="8" fillId="2" borderId="0" xfId="2" applyFont="1" applyFill="1" applyBorder="1" applyAlignment="1">
      <alignment horizontal="right" vertical="center" wrapText="1"/>
    </xf>
    <xf numFmtId="0" fontId="5" fillId="2" borderId="0" xfId="2" applyFont="1" applyFill="1" applyBorder="1" applyAlignment="1">
      <alignment vertical="top" wrapText="1"/>
    </xf>
    <xf numFmtId="41" fontId="6" fillId="2" borderId="0" xfId="2" applyNumberFormat="1" applyFont="1" applyFill="1" applyBorder="1" applyAlignment="1">
      <alignment horizontal="right" vertical="top"/>
    </xf>
    <xf numFmtId="0" fontId="7" fillId="2" borderId="0" xfId="2" applyFont="1" applyFill="1" applyBorder="1" applyAlignment="1">
      <alignment vertical="top" wrapText="1"/>
    </xf>
    <xf numFmtId="0" fontId="6" fillId="2" borderId="0" xfId="2" applyFont="1" applyFill="1" applyBorder="1" applyAlignment="1">
      <alignment horizontal="left" vertical="top" wrapText="1"/>
    </xf>
    <xf numFmtId="41" fontId="6" fillId="2" borderId="0" xfId="2" applyNumberFormat="1" applyFont="1" applyFill="1" applyBorder="1" applyAlignment="1">
      <alignment horizontal="right" vertical="top" wrapText="1"/>
    </xf>
    <xf numFmtId="0" fontId="5" fillId="2" borderId="0" xfId="2" applyFont="1" applyFill="1" applyBorder="1" applyAlignment="1">
      <alignment horizontal="left" vertical="top" wrapText="1"/>
    </xf>
    <xf numFmtId="0" fontId="7" fillId="2" borderId="0" xfId="2" applyFont="1" applyFill="1" applyBorder="1" applyAlignment="1">
      <alignment horizontal="left" vertical="top" wrapText="1"/>
    </xf>
    <xf numFmtId="0" fontId="8" fillId="3" borderId="2" xfId="2" applyFont="1" applyFill="1" applyBorder="1" applyAlignment="1">
      <alignment horizontal="center" vertical="center" wrapText="1"/>
    </xf>
    <xf numFmtId="0" fontId="7" fillId="4" borderId="0" xfId="2" applyFont="1" applyFill="1" applyBorder="1" applyAlignment="1">
      <alignment vertical="top" wrapText="1"/>
    </xf>
    <xf numFmtId="41" fontId="6" fillId="4" borderId="0" xfId="2" applyNumberFormat="1" applyFont="1" applyFill="1" applyBorder="1" applyAlignment="1">
      <alignment horizontal="right" vertical="top"/>
    </xf>
    <xf numFmtId="0" fontId="6" fillId="4" borderId="0" xfId="2" applyFont="1" applyFill="1" applyBorder="1" applyAlignment="1">
      <alignment horizontal="left" vertical="top" wrapText="1"/>
    </xf>
    <xf numFmtId="41" fontId="6" fillId="4" borderId="0" xfId="2" applyNumberFormat="1" applyFont="1" applyFill="1" applyBorder="1" applyAlignment="1">
      <alignment horizontal="right" vertical="top" wrapText="1"/>
    </xf>
    <xf numFmtId="0" fontId="5" fillId="4" borderId="0" xfId="2" applyFont="1" applyFill="1" applyBorder="1" applyAlignment="1">
      <alignment vertical="top" wrapText="1"/>
    </xf>
    <xf numFmtId="0" fontId="8" fillId="2" borderId="0" xfId="3" applyFont="1" applyFill="1" applyBorder="1" applyAlignment="1">
      <alignment horizontal="center" vertical="center" wrapText="1"/>
    </xf>
    <xf numFmtId="0" fontId="8" fillId="2" borderId="0" xfId="3" applyFont="1" applyFill="1" applyBorder="1" applyAlignment="1">
      <alignment horizontal="right" vertical="center" wrapText="1"/>
    </xf>
    <xf numFmtId="41" fontId="6" fillId="2" borderId="0" xfId="3" applyNumberFormat="1" applyFont="1" applyFill="1" applyBorder="1" applyAlignment="1">
      <alignment horizontal="right" vertical="top"/>
    </xf>
    <xf numFmtId="41" fontId="6" fillId="2" borderId="0" xfId="3" applyNumberFormat="1" applyFont="1" applyFill="1" applyBorder="1" applyAlignment="1">
      <alignment horizontal="right" vertical="top" wrapText="1"/>
    </xf>
    <xf numFmtId="0" fontId="8" fillId="3" borderId="2" xfId="3" applyFont="1" applyFill="1" applyBorder="1" applyAlignment="1">
      <alignment horizontal="center" vertical="center" wrapText="1"/>
    </xf>
    <xf numFmtId="0" fontId="5" fillId="2" borderId="0" xfId="3" applyFont="1" applyFill="1" applyBorder="1" applyAlignment="1">
      <alignment vertical="top" wrapText="1"/>
    </xf>
    <xf numFmtId="41" fontId="6" fillId="4" borderId="0" xfId="3" applyNumberFormat="1" applyFont="1" applyFill="1" applyBorder="1" applyAlignment="1">
      <alignment horizontal="right" vertical="top"/>
    </xf>
    <xf numFmtId="41" fontId="6" fillId="4" borderId="0" xfId="3" applyNumberFormat="1" applyFont="1" applyFill="1" applyBorder="1" applyAlignment="1">
      <alignment horizontal="right" vertical="top" wrapText="1"/>
    </xf>
    <xf numFmtId="0" fontId="3" fillId="2" borderId="0" xfId="4" applyFont="1" applyFill="1" applyBorder="1" applyAlignment="1">
      <alignment horizontal="center" vertical="center"/>
    </xf>
    <xf numFmtId="0" fontId="8" fillId="2" borderId="0" xfId="4" applyFont="1" applyFill="1" applyBorder="1" applyAlignment="1">
      <alignment horizontal="center" vertical="center" wrapText="1"/>
    </xf>
    <xf numFmtId="41" fontId="6" fillId="2" borderId="0" xfId="4" applyNumberFormat="1" applyFont="1" applyFill="1" applyBorder="1" applyAlignment="1">
      <alignment horizontal="right" vertical="top"/>
    </xf>
    <xf numFmtId="41" fontId="6" fillId="2" borderId="0" xfId="4" applyNumberFormat="1" applyFont="1" applyFill="1" applyBorder="1" applyAlignment="1">
      <alignment horizontal="right" vertical="top" wrapText="1"/>
    </xf>
    <xf numFmtId="0" fontId="8" fillId="3" borderId="2" xfId="4" applyFont="1" applyFill="1" applyBorder="1" applyAlignment="1">
      <alignment horizontal="center" vertical="center" wrapText="1"/>
    </xf>
    <xf numFmtId="41" fontId="6" fillId="4" borderId="0" xfId="4" applyNumberFormat="1" applyFont="1" applyFill="1" applyBorder="1" applyAlignment="1">
      <alignment horizontal="right" vertical="top"/>
    </xf>
    <xf numFmtId="41" fontId="6" fillId="4" borderId="0" xfId="4" applyNumberFormat="1" applyFont="1" applyFill="1" applyBorder="1" applyAlignment="1">
      <alignment horizontal="right" vertical="top" wrapText="1"/>
    </xf>
    <xf numFmtId="0" fontId="3" fillId="2" borderId="0" xfId="5" applyFont="1" applyFill="1" applyBorder="1" applyAlignment="1">
      <alignment horizontal="center" vertical="center"/>
    </xf>
    <xf numFmtId="0" fontId="3" fillId="2" borderId="0" xfId="5" applyFont="1" applyFill="1" applyBorder="1" applyAlignment="1">
      <alignment horizontal="right" vertical="center"/>
    </xf>
    <xf numFmtId="0" fontId="5" fillId="2" borderId="0" xfId="5" applyFont="1" applyFill="1" applyBorder="1" applyAlignment="1">
      <alignment vertical="top" wrapText="1"/>
    </xf>
    <xf numFmtId="41" fontId="6" fillId="2" borderId="0" xfId="5" applyNumberFormat="1" applyFont="1" applyFill="1" applyBorder="1" applyAlignment="1">
      <alignment horizontal="right" vertical="top"/>
    </xf>
    <xf numFmtId="41" fontId="6" fillId="2" borderId="0" xfId="5" applyNumberFormat="1" applyFont="1" applyFill="1" applyBorder="1" applyAlignment="1">
      <alignment horizontal="right" vertical="top" wrapText="1"/>
    </xf>
    <xf numFmtId="41" fontId="6" fillId="4" borderId="0" xfId="5" applyNumberFormat="1" applyFont="1" applyFill="1" applyBorder="1" applyAlignment="1">
      <alignment horizontal="right" vertical="top"/>
    </xf>
    <xf numFmtId="41" fontId="6" fillId="4" borderId="0" xfId="5" applyNumberFormat="1" applyFont="1" applyFill="1" applyBorder="1" applyAlignment="1">
      <alignment horizontal="right" vertical="top" wrapText="1"/>
    </xf>
    <xf numFmtId="0" fontId="4" fillId="2" borderId="0" xfId="0" applyFont="1" applyFill="1" applyBorder="1" applyAlignment="1">
      <alignment horizontal="right" vertical="center"/>
    </xf>
    <xf numFmtId="0" fontId="8" fillId="2" borderId="0" xfId="6" applyFont="1" applyFill="1" applyBorder="1" applyAlignment="1">
      <alignment horizontal="right" vertical="center" wrapText="1"/>
    </xf>
    <xf numFmtId="0" fontId="5" fillId="2" borderId="2" xfId="6" applyFont="1" applyFill="1" applyBorder="1" applyAlignment="1">
      <alignment vertical="top" wrapText="1"/>
    </xf>
    <xf numFmtId="41" fontId="6" fillId="2" borderId="2" xfId="6" applyNumberFormat="1" applyFont="1" applyFill="1" applyBorder="1" applyAlignment="1">
      <alignment horizontal="right" vertical="center"/>
    </xf>
    <xf numFmtId="41" fontId="6" fillId="2" borderId="0" xfId="6" applyNumberFormat="1" applyFont="1" applyFill="1" applyBorder="1" applyAlignment="1">
      <alignment horizontal="right" vertical="center"/>
    </xf>
    <xf numFmtId="41" fontId="6" fillId="2" borderId="0" xfId="6" applyNumberFormat="1" applyFont="1" applyFill="1" applyBorder="1" applyAlignment="1">
      <alignment horizontal="right" vertical="center" wrapText="1"/>
    </xf>
    <xf numFmtId="0" fontId="8" fillId="3" borderId="2" xfId="6" applyFont="1" applyFill="1" applyBorder="1" applyAlignment="1">
      <alignment horizontal="center" vertical="center" wrapText="1"/>
    </xf>
    <xf numFmtId="41" fontId="6" fillId="4" borderId="0" xfId="6" applyNumberFormat="1" applyFont="1" applyFill="1" applyBorder="1" applyAlignment="1">
      <alignment horizontal="right" vertical="center"/>
    </xf>
    <xf numFmtId="41" fontId="6" fillId="4" borderId="0" xfId="6" applyNumberFormat="1" applyFont="1" applyFill="1" applyBorder="1" applyAlignment="1">
      <alignment horizontal="right" vertical="center" wrapText="1"/>
    </xf>
    <xf numFmtId="0" fontId="8" fillId="2" borderId="0" xfId="7" applyFont="1" applyFill="1" applyBorder="1" applyAlignment="1">
      <alignment horizontal="right" vertical="center" wrapText="1"/>
    </xf>
    <xf numFmtId="41" fontId="6" fillId="2" borderId="0" xfId="7" applyNumberFormat="1" applyFont="1" applyFill="1" applyBorder="1" applyAlignment="1">
      <alignment horizontal="right" vertical="top" wrapText="1"/>
    </xf>
    <xf numFmtId="41" fontId="6" fillId="4" borderId="0" xfId="7" applyNumberFormat="1" applyFont="1" applyFill="1" applyBorder="1" applyAlignment="1">
      <alignment horizontal="right" vertical="top" wrapText="1"/>
    </xf>
    <xf numFmtId="41" fontId="5" fillId="2" borderId="0" xfId="7" applyNumberFormat="1" applyFont="1" applyFill="1" applyBorder="1" applyAlignment="1">
      <alignment horizontal="right" vertical="top"/>
    </xf>
    <xf numFmtId="0" fontId="5" fillId="2" borderId="0" xfId="8" applyFont="1" applyFill="1" applyBorder="1" applyAlignment="1">
      <alignment vertical="top" wrapText="1"/>
    </xf>
    <xf numFmtId="41" fontId="6" fillId="2" borderId="0" xfId="8" applyNumberFormat="1" applyFont="1" applyFill="1" applyBorder="1" applyAlignment="1">
      <alignment horizontal="right" vertical="center"/>
    </xf>
    <xf numFmtId="41" fontId="6" fillId="2" borderId="0" xfId="8" applyNumberFormat="1" applyFont="1" applyFill="1" applyBorder="1" applyAlignment="1">
      <alignment horizontal="right" vertical="center" wrapText="1"/>
    </xf>
    <xf numFmtId="41" fontId="6" fillId="4" borderId="0" xfId="8" applyNumberFormat="1" applyFont="1" applyFill="1" applyBorder="1" applyAlignment="1">
      <alignment horizontal="right" vertical="center"/>
    </xf>
    <xf numFmtId="41" fontId="6" fillId="4" borderId="0" xfId="8" applyNumberFormat="1" applyFont="1" applyFill="1" applyBorder="1" applyAlignment="1">
      <alignment horizontal="right" vertical="center" wrapText="1"/>
    </xf>
    <xf numFmtId="0" fontId="5" fillId="4" borderId="0" xfId="8" applyFont="1" applyFill="1" applyBorder="1" applyAlignment="1">
      <alignment vertical="top" wrapText="1"/>
    </xf>
    <xf numFmtId="0" fontId="8" fillId="2" borderId="0" xfId="2" applyFont="1" applyFill="1" applyBorder="1" applyAlignment="1">
      <alignment horizontal="right" vertical="center"/>
    </xf>
    <xf numFmtId="0" fontId="5" fillId="4" borderId="0" xfId="2" applyFont="1" applyFill="1" applyBorder="1" applyAlignment="1">
      <alignment horizontal="left" vertical="top" wrapText="1"/>
    </xf>
    <xf numFmtId="0" fontId="0" fillId="0" borderId="0" xfId="0" applyBorder="1"/>
    <xf numFmtId="166" fontId="0" fillId="0" borderId="0" xfId="0" applyNumberFormat="1"/>
    <xf numFmtId="0" fontId="1" fillId="0" borderId="0" xfId="0" applyFont="1" applyBorder="1"/>
    <xf numFmtId="3" fontId="29" fillId="0" borderId="0" xfId="0" applyNumberFormat="1" applyFont="1" applyFill="1" applyBorder="1" applyAlignment="1">
      <alignment horizontal="right" vertical="center"/>
    </xf>
    <xf numFmtId="3" fontId="20" fillId="0" borderId="0" xfId="0" applyNumberFormat="1" applyFont="1" applyBorder="1" applyAlignment="1" applyProtection="1">
      <alignment vertical="center"/>
    </xf>
    <xf numFmtId="0" fontId="1" fillId="0" borderId="0" xfId="0" applyFont="1"/>
    <xf numFmtId="0" fontId="26" fillId="0" borderId="0" xfId="13" applyFont="1" applyBorder="1"/>
    <xf numFmtId="0" fontId="31" fillId="0" borderId="0" xfId="0" applyFont="1" applyFill="1" applyBorder="1" applyAlignment="1">
      <alignment horizontal="left" vertical="top"/>
    </xf>
    <xf numFmtId="3" fontId="20" fillId="0" borderId="0" xfId="0" applyNumberFormat="1" applyFont="1" applyBorder="1" applyAlignment="1">
      <alignment vertical="center"/>
    </xf>
    <xf numFmtId="0" fontId="1" fillId="0" borderId="0" xfId="0" applyFont="1" applyFill="1" applyBorder="1"/>
    <xf numFmtId="0" fontId="31" fillId="0" borderId="0" xfId="0" applyFont="1" applyFill="1" applyBorder="1" applyAlignment="1">
      <alignment horizontal="left" vertical="center"/>
    </xf>
    <xf numFmtId="4"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xf numFmtId="0" fontId="29" fillId="0" borderId="0" xfId="0" applyFont="1" applyFill="1" applyBorder="1" applyAlignment="1">
      <alignment horizontal="right" vertical="top"/>
    </xf>
    <xf numFmtId="0" fontId="1" fillId="0" borderId="0" xfId="0" applyFont="1" applyBorder="1" applyAlignment="1">
      <alignment horizontal="right"/>
    </xf>
    <xf numFmtId="0" fontId="1" fillId="0" borderId="0" xfId="0" applyFont="1" applyFill="1" applyBorder="1" applyAlignment="1">
      <alignment horizontal="right"/>
    </xf>
    <xf numFmtId="0" fontId="1" fillId="0" borderId="0" xfId="0" applyFont="1" applyFill="1"/>
    <xf numFmtId="0" fontId="1" fillId="0" borderId="0" xfId="0" applyFont="1" applyFill="1" applyAlignment="1">
      <alignment horizontal="right"/>
    </xf>
    <xf numFmtId="4" fontId="20" fillId="0" borderId="0" xfId="0" applyNumberFormat="1" applyFont="1" applyFill="1" applyBorder="1" applyAlignment="1">
      <alignment vertical="center"/>
    </xf>
    <xf numFmtId="3" fontId="20" fillId="0" borderId="0" xfId="0" applyNumberFormat="1" applyFont="1" applyFill="1" applyBorder="1" applyAlignment="1">
      <alignment vertical="top"/>
    </xf>
    <xf numFmtId="0" fontId="1" fillId="0" borderId="0" xfId="0" applyFont="1" applyFill="1" applyBorder="1" applyAlignment="1">
      <alignment horizontal="right" vertical="top"/>
    </xf>
    <xf numFmtId="3" fontId="20" fillId="0" borderId="0"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Alignment="1">
      <alignment horizontal="right"/>
    </xf>
    <xf numFmtId="0" fontId="21" fillId="0" borderId="0" xfId="0" applyFont="1" applyFill="1" applyBorder="1" applyAlignment="1">
      <alignment horizontal="center"/>
    </xf>
    <xf numFmtId="3" fontId="20" fillId="0" borderId="0" xfId="0" applyNumberFormat="1" applyFont="1" applyBorder="1" applyAlignment="1">
      <alignment vertical="top"/>
    </xf>
    <xf numFmtId="0" fontId="29" fillId="0" borderId="0" xfId="0" applyFont="1" applyFill="1" applyBorder="1" applyAlignment="1">
      <alignment horizontal="left" vertical="top"/>
    </xf>
    <xf numFmtId="0" fontId="29" fillId="0" borderId="0" xfId="0" applyFont="1" applyFill="1"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2" fillId="0" borderId="0" xfId="0" applyFont="1" applyBorder="1" applyAlignment="1">
      <alignment horizontal="left" vertical="center"/>
    </xf>
    <xf numFmtId="0" fontId="1" fillId="0" borderId="0" xfId="0" applyFont="1" applyAlignment="1">
      <alignment vertical="center"/>
    </xf>
    <xf numFmtId="167" fontId="1" fillId="0" borderId="0" xfId="0" applyNumberFormat="1" applyFont="1" applyBorder="1" applyAlignment="1">
      <alignment vertical="center"/>
    </xf>
    <xf numFmtId="3" fontId="20" fillId="0" borderId="0" xfId="0" applyNumberFormat="1" applyFont="1" applyBorder="1" applyAlignment="1">
      <alignment horizontal="right" vertical="center"/>
    </xf>
    <xf numFmtId="0" fontId="1" fillId="0" borderId="0" xfId="0" applyFont="1" applyBorder="1" applyAlignment="1">
      <alignment vertical="center"/>
    </xf>
    <xf numFmtId="0" fontId="33" fillId="0" borderId="0" xfId="0" applyFont="1" applyBorder="1" applyAlignment="1">
      <alignment horizontal="center"/>
    </xf>
    <xf numFmtId="0" fontId="34" fillId="0" borderId="0" xfId="0" applyFont="1" applyAlignment="1">
      <alignment vertical="center"/>
    </xf>
    <xf numFmtId="0" fontId="22" fillId="0" borderId="0" xfId="0" applyFont="1" applyAlignment="1">
      <alignment vertical="center"/>
    </xf>
    <xf numFmtId="0" fontId="34" fillId="0" borderId="0" xfId="0" applyFont="1" applyBorder="1" applyAlignment="1">
      <alignment vertical="center"/>
    </xf>
    <xf numFmtId="0" fontId="22" fillId="0" borderId="0" xfId="0" applyFont="1" applyAlignment="1">
      <alignment horizontal="center" vertical="center"/>
    </xf>
    <xf numFmtId="166" fontId="29" fillId="0" borderId="0" xfId="0" applyNumberFormat="1" applyFont="1" applyBorder="1" applyAlignment="1" applyProtection="1">
      <alignment vertical="center"/>
    </xf>
    <xf numFmtId="0" fontId="22" fillId="0" borderId="0" xfId="0" applyFont="1" applyBorder="1" applyAlignment="1" applyProtection="1">
      <alignment horizontal="center" vertical="center"/>
    </xf>
    <xf numFmtId="168" fontId="29" fillId="0" borderId="0" xfId="0" applyNumberFormat="1" applyFont="1" applyBorder="1" applyAlignment="1" applyProtection="1">
      <alignment vertical="center"/>
    </xf>
    <xf numFmtId="0" fontId="22" fillId="0" borderId="0" xfId="0" applyFont="1" applyBorder="1" applyAlignment="1">
      <alignment horizontal="center" vertical="center"/>
    </xf>
    <xf numFmtId="0" fontId="29"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0" fontId="34" fillId="0" borderId="0" xfId="0" applyFont="1" applyFill="1" applyBorder="1" applyAlignment="1">
      <alignment vertical="center"/>
    </xf>
    <xf numFmtId="166" fontId="20" fillId="0" borderId="0"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xf>
    <xf numFmtId="0" fontId="29" fillId="0" borderId="0" xfId="0" applyFont="1" applyFill="1" applyBorder="1" applyAlignment="1" applyProtection="1">
      <alignment horizontal="center" vertical="center"/>
    </xf>
    <xf numFmtId="166" fontId="29" fillId="0" borderId="0" xfId="0" applyNumberFormat="1" applyFont="1" applyFill="1" applyBorder="1" applyAlignment="1" applyProtection="1">
      <alignment horizontal="right" vertical="center"/>
    </xf>
    <xf numFmtId="3" fontId="29"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5"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20" fillId="0" borderId="0" xfId="0" applyFont="1" applyBorder="1" applyAlignment="1">
      <alignment vertical="center"/>
    </xf>
    <xf numFmtId="2" fontId="20" fillId="0" borderId="0" xfId="0" applyNumberFormat="1" applyFont="1" applyBorder="1" applyAlignment="1">
      <alignment vertical="center"/>
    </xf>
    <xf numFmtId="0" fontId="29" fillId="0" borderId="0" xfId="0" applyFont="1" applyBorder="1" applyAlignment="1">
      <alignment horizontal="center" vertical="center"/>
    </xf>
    <xf numFmtId="166" fontId="34" fillId="0" borderId="0" xfId="0" applyNumberFormat="1" applyFont="1" applyBorder="1" applyAlignment="1">
      <alignment vertical="center"/>
    </xf>
    <xf numFmtId="0" fontId="37" fillId="0" borderId="0" xfId="0" applyFont="1" applyBorder="1" applyAlignment="1">
      <alignment vertical="center"/>
    </xf>
    <xf numFmtId="2" fontId="37" fillId="0" borderId="0" xfId="0" applyNumberFormat="1" applyFont="1" applyBorder="1" applyAlignment="1">
      <alignment vertical="center"/>
    </xf>
    <xf numFmtId="1" fontId="37" fillId="0" borderId="0" xfId="0" applyNumberFormat="1" applyFont="1" applyBorder="1" applyAlignment="1">
      <alignment vertical="center"/>
    </xf>
    <xf numFmtId="2" fontId="34" fillId="0" borderId="0" xfId="0" applyNumberFormat="1" applyFont="1" applyBorder="1" applyAlignment="1">
      <alignment vertical="center"/>
    </xf>
    <xf numFmtId="1" fontId="34" fillId="0" borderId="0" xfId="0" applyNumberFormat="1" applyFont="1" applyBorder="1" applyAlignment="1">
      <alignment vertical="center"/>
    </xf>
    <xf numFmtId="169" fontId="37" fillId="0" borderId="0" xfId="0" applyNumberFormat="1" applyFont="1" applyBorder="1" applyAlignment="1">
      <alignment vertical="center"/>
    </xf>
    <xf numFmtId="165" fontId="37" fillId="6" borderId="0" xfId="2" applyNumberFormat="1" applyFont="1" applyFill="1" applyBorder="1" applyAlignment="1">
      <alignment horizontal="center" vertical="top"/>
    </xf>
    <xf numFmtId="165" fontId="37" fillId="6" borderId="0" xfId="1" applyNumberFormat="1" applyFont="1" applyFill="1" applyBorder="1" applyAlignment="1">
      <alignment horizontal="center" vertical="top"/>
    </xf>
    <xf numFmtId="165" fontId="37" fillId="0" borderId="0" xfId="0" applyNumberFormat="1" applyFont="1" applyBorder="1" applyAlignment="1">
      <alignment vertical="center"/>
    </xf>
    <xf numFmtId="0" fontId="34" fillId="6" borderId="0" xfId="0" applyFont="1" applyFill="1" applyBorder="1" applyAlignment="1">
      <alignment vertical="center"/>
    </xf>
    <xf numFmtId="0" fontId="34" fillId="0" borderId="0" xfId="0" applyFont="1" applyFill="1" applyBorder="1" applyAlignment="1">
      <alignment horizontal="center"/>
    </xf>
    <xf numFmtId="0" fontId="36" fillId="0" borderId="0" xfId="0" applyFont="1" applyFill="1" applyBorder="1" applyAlignment="1">
      <alignment horizontal="center"/>
    </xf>
    <xf numFmtId="168" fontId="20" fillId="0" borderId="0" xfId="0" applyNumberFormat="1" applyFont="1" applyBorder="1" applyAlignment="1" applyProtection="1">
      <alignment vertical="center"/>
    </xf>
    <xf numFmtId="0" fontId="22" fillId="0" borderId="0" xfId="0" applyFont="1" applyBorder="1" applyAlignment="1">
      <alignment vertical="center"/>
    </xf>
    <xf numFmtId="0" fontId="34" fillId="0" borderId="0" xfId="0" applyFont="1" applyBorder="1" applyAlignment="1"/>
    <xf numFmtId="2" fontId="20" fillId="0" borderId="0" xfId="0" applyNumberFormat="1" applyFont="1" applyBorder="1" applyAlignment="1">
      <alignment horizontal="right" vertical="center"/>
    </xf>
    <xf numFmtId="0" fontId="29" fillId="0" borderId="0" xfId="0" applyFont="1" applyFill="1" applyBorder="1" applyAlignment="1" applyProtection="1">
      <alignment horizontal="left" vertical="center"/>
    </xf>
    <xf numFmtId="166" fontId="20" fillId="0" borderId="0" xfId="0" applyNumberFormat="1" applyFont="1" applyBorder="1" applyAlignment="1">
      <alignment vertical="center"/>
    </xf>
    <xf numFmtId="0" fontId="39" fillId="0" borderId="0" xfId="0" applyFont="1" applyAlignment="1">
      <alignment vertical="center"/>
    </xf>
    <xf numFmtId="3" fontId="30" fillId="0" borderId="0" xfId="2" applyNumberFormat="1" applyFont="1" applyBorder="1" applyAlignment="1">
      <alignment horizontal="right"/>
    </xf>
    <xf numFmtId="168" fontId="20"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horizontal="center" vertical="center" wrapText="1"/>
    </xf>
    <xf numFmtId="3" fontId="22" fillId="0" borderId="0" xfId="0" applyNumberFormat="1" applyFont="1" applyFill="1" applyBorder="1" applyAlignment="1">
      <alignment horizontal="right"/>
    </xf>
    <xf numFmtId="168" fontId="20" fillId="0" borderId="0" xfId="0" applyNumberFormat="1" applyFont="1" applyFill="1" applyBorder="1" applyAlignment="1" applyProtection="1">
      <alignment vertical="center"/>
    </xf>
    <xf numFmtId="0" fontId="29" fillId="0" borderId="0" xfId="0" applyFont="1" applyFill="1" applyBorder="1" applyAlignment="1">
      <alignment vertical="center"/>
    </xf>
    <xf numFmtId="0" fontId="0" fillId="0" borderId="0" xfId="0" applyAlignment="1">
      <alignment vertical="center"/>
    </xf>
    <xf numFmtId="0" fontId="20" fillId="0" borderId="0" xfId="0" applyFont="1" applyAlignment="1">
      <alignment vertical="center"/>
    </xf>
    <xf numFmtId="169" fontId="34" fillId="0" borderId="0" xfId="0" applyNumberFormat="1" applyFont="1" applyBorder="1" applyAlignment="1">
      <alignment vertical="center"/>
    </xf>
    <xf numFmtId="0" fontId="21" fillId="0" borderId="0" xfId="0" applyFont="1" applyFill="1" applyBorder="1" applyAlignment="1">
      <alignment horizontal="center" vertical="center"/>
    </xf>
    <xf numFmtId="0" fontId="0" fillId="0" borderId="0" xfId="0" applyBorder="1" applyAlignment="1">
      <alignment vertical="center"/>
    </xf>
    <xf numFmtId="0" fontId="40" fillId="0" borderId="0" xfId="0" applyFont="1" applyBorder="1" applyAlignment="1">
      <alignment horizontal="center" vertical="center"/>
    </xf>
    <xf numFmtId="0" fontId="26" fillId="0" borderId="0" xfId="13" applyFont="1" applyBorder="1" applyAlignment="1">
      <alignment horizontal="center" vertical="center"/>
    </xf>
    <xf numFmtId="0" fontId="34" fillId="0" borderId="0" xfId="0" applyFont="1"/>
    <xf numFmtId="0" fontId="22" fillId="0" borderId="0" xfId="0" applyFont="1"/>
    <xf numFmtId="0" fontId="34" fillId="0" borderId="0" xfId="0" applyFont="1" applyBorder="1"/>
    <xf numFmtId="0" fontId="0" fillId="0" borderId="0" xfId="0"/>
    <xf numFmtId="1" fontId="34" fillId="0" borderId="0" xfId="0" applyNumberFormat="1" applyFont="1" applyBorder="1"/>
    <xf numFmtId="0" fontId="34" fillId="0" borderId="0" xfId="0" applyFont="1" applyFill="1" applyBorder="1"/>
    <xf numFmtId="0" fontId="34" fillId="0" borderId="0" xfId="0" applyFont="1" applyFill="1" applyBorder="1" applyAlignment="1"/>
    <xf numFmtId="0" fontId="34" fillId="0" borderId="0" xfId="0" applyFont="1" applyFill="1" applyBorder="1" applyAlignment="1">
      <alignment horizontal="right"/>
    </xf>
    <xf numFmtId="3" fontId="20" fillId="0" borderId="0" xfId="0" applyNumberFormat="1" applyFont="1" applyFill="1" applyBorder="1"/>
    <xf numFmtId="3" fontId="20" fillId="0" borderId="0" xfId="0" applyNumberFormat="1" applyFont="1" applyFill="1" applyBorder="1" applyAlignment="1"/>
    <xf numFmtId="0" fontId="29" fillId="0" borderId="0" xfId="0" applyFont="1" applyFill="1" applyBorder="1" applyAlignment="1">
      <alignment horizontal="right"/>
    </xf>
    <xf numFmtId="0" fontId="29" fillId="0" borderId="0" xfId="0" applyFont="1" applyFill="1" applyBorder="1" applyAlignment="1" applyProtection="1">
      <alignment horizontal="right" vertical="center"/>
    </xf>
    <xf numFmtId="3" fontId="20" fillId="0" borderId="0" xfId="0" applyNumberFormat="1" applyFont="1" applyFill="1" applyBorder="1" applyAlignment="1" applyProtection="1">
      <alignment horizontal="right" vertical="center"/>
    </xf>
    <xf numFmtId="166" fontId="34" fillId="0" borderId="0" xfId="0" applyNumberFormat="1" applyFont="1" applyBorder="1"/>
    <xf numFmtId="0" fontId="22" fillId="0" borderId="0" xfId="0" applyFont="1" applyFill="1" applyBorder="1" applyAlignment="1" applyProtection="1">
      <alignment horizontal="right" vertical="center" wrapText="1"/>
    </xf>
    <xf numFmtId="0" fontId="21" fillId="0" borderId="0" xfId="0" applyFont="1" applyFill="1" applyBorder="1" applyAlignment="1">
      <alignment horizontal="right" vertical="center"/>
    </xf>
    <xf numFmtId="0" fontId="34" fillId="0" borderId="0" xfId="0" applyFont="1" applyAlignment="1"/>
    <xf numFmtId="0" fontId="34" fillId="0" borderId="0" xfId="0" applyFont="1" applyAlignment="1">
      <alignment horizontal="right"/>
    </xf>
    <xf numFmtId="0" fontId="34" fillId="0" borderId="0" xfId="0" applyFont="1" applyAlignment="1">
      <alignment horizontal="right" vertical="center"/>
    </xf>
    <xf numFmtId="168" fontId="20" fillId="0" borderId="0" xfId="0" applyNumberFormat="1" applyFont="1" applyBorder="1" applyAlignment="1" applyProtection="1">
      <alignment horizontal="right" vertical="center"/>
    </xf>
    <xf numFmtId="0" fontId="20" fillId="0" borderId="0" xfId="0" applyFont="1" applyAlignment="1">
      <alignment horizontal="right" vertical="center"/>
    </xf>
    <xf numFmtId="168" fontId="34" fillId="0" borderId="0" xfId="0" applyNumberFormat="1" applyFont="1"/>
    <xf numFmtId="3" fontId="34" fillId="0" borderId="0" xfId="0" applyNumberFormat="1" applyFont="1" applyAlignment="1">
      <alignment horizontal="right"/>
    </xf>
    <xf numFmtId="1" fontId="34" fillId="0" borderId="0" xfId="0" applyNumberFormat="1" applyFont="1" applyFill="1" applyBorder="1" applyAlignment="1">
      <alignment horizontal="center" vertical="center"/>
    </xf>
    <xf numFmtId="1" fontId="29" fillId="0" borderId="0" xfId="0" applyNumberFormat="1" applyFont="1" applyFill="1" applyBorder="1" applyAlignment="1">
      <alignment vertical="center"/>
    </xf>
    <xf numFmtId="166" fontId="34" fillId="0" borderId="0" xfId="0" applyNumberFormat="1" applyFont="1" applyFill="1" applyBorder="1" applyAlignment="1">
      <alignment horizontal="center" vertical="center"/>
    </xf>
    <xf numFmtId="166" fontId="34" fillId="0" borderId="0" xfId="0" applyNumberFormat="1" applyFont="1" applyAlignment="1">
      <alignment vertical="center"/>
    </xf>
    <xf numFmtId="166" fontId="34" fillId="0" borderId="0" xfId="0" applyNumberFormat="1" applyFont="1" applyBorder="1" applyAlignment="1">
      <alignment horizontal="center" vertical="center"/>
    </xf>
    <xf numFmtId="3" fontId="20" fillId="0" borderId="0" xfId="0" applyNumberFormat="1" applyFont="1" applyFill="1" applyBorder="1" applyAlignment="1">
      <alignment horizontal="right" vertical="center"/>
    </xf>
    <xf numFmtId="3" fontId="34" fillId="0" borderId="0" xfId="0" applyNumberFormat="1" applyFont="1" applyFill="1" applyBorder="1" applyAlignment="1">
      <alignment horizontal="right" vertical="center"/>
    </xf>
    <xf numFmtId="166" fontId="34" fillId="0" borderId="0" xfId="0" applyNumberFormat="1" applyFont="1" applyFill="1" applyBorder="1" applyAlignment="1">
      <alignment vertical="center"/>
    </xf>
    <xf numFmtId="2" fontId="34" fillId="0" borderId="0" xfId="0" applyNumberFormat="1" applyFont="1" applyFill="1" applyBorder="1" applyAlignment="1">
      <alignment vertical="center"/>
    </xf>
    <xf numFmtId="3" fontId="22" fillId="0" borderId="0" xfId="0" applyNumberFormat="1" applyFont="1" applyFill="1" applyBorder="1" applyAlignment="1" applyProtection="1">
      <alignment horizontal="righ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Border="1" applyAlignment="1">
      <alignment vertical="center"/>
    </xf>
    <xf numFmtId="0" fontId="42" fillId="0" borderId="0" xfId="0" applyFont="1" applyBorder="1" applyAlignment="1">
      <alignment vertical="center"/>
    </xf>
    <xf numFmtId="3" fontId="42" fillId="0" borderId="0" xfId="0" applyNumberFormat="1" applyFont="1" applyBorder="1" applyAlignment="1">
      <alignment horizontal="right" vertical="center"/>
    </xf>
    <xf numFmtId="3" fontId="42" fillId="0" borderId="0" xfId="0" applyNumberFormat="1" applyFont="1" applyBorder="1" applyAlignment="1" applyProtection="1">
      <alignment horizontal="right" vertical="center"/>
    </xf>
    <xf numFmtId="4" fontId="29" fillId="0" borderId="0" xfId="0" applyNumberFormat="1" applyFont="1" applyFill="1" applyBorder="1" applyAlignment="1" applyProtection="1">
      <alignment horizontal="right" vertical="center"/>
    </xf>
    <xf numFmtId="3" fontId="43" fillId="0" borderId="0" xfId="0" applyNumberFormat="1" applyFont="1" applyFill="1" applyBorder="1" applyAlignment="1" applyProtection="1">
      <alignment horizontal="right" vertical="center"/>
    </xf>
    <xf numFmtId="0" fontId="37" fillId="0" borderId="0" xfId="0" applyFont="1" applyAlignment="1">
      <alignment vertical="center"/>
    </xf>
    <xf numFmtId="0" fontId="44" fillId="0" borderId="0" xfId="0" applyFont="1" applyFill="1" applyBorder="1" applyAlignment="1" applyProtection="1">
      <alignment horizontal="center" vertical="center"/>
    </xf>
    <xf numFmtId="0" fontId="34" fillId="0" borderId="0" xfId="0" applyFont="1" applyAlignment="1" applyProtection="1">
      <alignment vertical="center"/>
    </xf>
    <xf numFmtId="0" fontId="29" fillId="0" borderId="0" xfId="0" applyFont="1" applyFill="1" applyBorder="1" applyAlignment="1">
      <alignment horizontal="center" vertical="center"/>
    </xf>
    <xf numFmtId="0" fontId="33" fillId="0" borderId="0" xfId="0" applyFont="1" applyBorder="1" applyAlignment="1" applyProtection="1">
      <alignment horizontal="center" vertical="center"/>
    </xf>
    <xf numFmtId="0" fontId="40" fillId="0" borderId="0" xfId="0" applyFont="1" applyBorder="1" applyAlignment="1" applyProtection="1">
      <alignment vertical="center"/>
    </xf>
    <xf numFmtId="168" fontId="20" fillId="0" borderId="0" xfId="0" applyNumberFormat="1" applyFont="1" applyAlignment="1" applyProtection="1">
      <alignment horizontal="left" vertical="center"/>
    </xf>
    <xf numFmtId="37" fontId="20" fillId="0" borderId="0" xfId="0" applyNumberFormat="1" applyFont="1" applyAlignment="1" applyProtection="1">
      <alignment vertical="center"/>
    </xf>
    <xf numFmtId="0" fontId="20" fillId="0" borderId="0" xfId="0" applyFont="1" applyFill="1" applyAlignment="1">
      <alignment vertical="center"/>
    </xf>
    <xf numFmtId="171" fontId="34" fillId="0" borderId="0" xfId="0" applyNumberFormat="1" applyFont="1" applyFill="1" applyAlignment="1">
      <alignment vertical="center"/>
    </xf>
    <xf numFmtId="0" fontId="34" fillId="0" borderId="0" xfId="0" applyFont="1" applyFill="1" applyAlignment="1">
      <alignment vertical="center"/>
    </xf>
    <xf numFmtId="166" fontId="34" fillId="0" borderId="0" xfId="0" applyNumberFormat="1" applyFont="1" applyFill="1" applyAlignment="1">
      <alignment vertical="center"/>
    </xf>
    <xf numFmtId="0" fontId="20" fillId="0" borderId="0" xfId="0" applyFont="1" applyFill="1" applyAlignment="1">
      <alignment horizontal="center" vertical="center"/>
    </xf>
    <xf numFmtId="0" fontId="20" fillId="0" borderId="0" xfId="0" applyFont="1" applyAlignment="1" applyProtection="1">
      <alignment horizontal="left" vertical="center"/>
    </xf>
    <xf numFmtId="0" fontId="20" fillId="0" borderId="0" xfId="0" applyFont="1" applyFill="1" applyAlignment="1" applyProtection="1">
      <alignment horizontal="center" vertical="center"/>
    </xf>
    <xf numFmtId="171" fontId="20" fillId="0" borderId="0" xfId="0" applyNumberFormat="1" applyFont="1" applyFill="1" applyAlignment="1" applyProtection="1">
      <alignment vertical="center"/>
    </xf>
    <xf numFmtId="168" fontId="20" fillId="0" borderId="0" xfId="0" applyNumberFormat="1" applyFont="1" applyFill="1" applyAlignment="1" applyProtection="1">
      <alignment vertical="center"/>
    </xf>
    <xf numFmtId="0" fontId="0" fillId="0" borderId="0" xfId="0"/>
    <xf numFmtId="0" fontId="45" fillId="0" borderId="0" xfId="0" applyFont="1" applyAlignment="1">
      <alignment vertical="center"/>
    </xf>
    <xf numFmtId="166" fontId="34" fillId="0" borderId="0" xfId="0" applyNumberFormat="1" applyFont="1" applyAlignment="1">
      <alignment horizontal="right" vertical="center"/>
    </xf>
    <xf numFmtId="0" fontId="20" fillId="0" borderId="0" xfId="0" applyFont="1" applyFill="1" applyAlignment="1">
      <alignment horizontal="right" vertical="center"/>
    </xf>
    <xf numFmtId="37" fontId="20" fillId="0" borderId="0" xfId="0" applyNumberFormat="1" applyFont="1" applyFill="1" applyAlignment="1" applyProtection="1">
      <alignment vertical="center"/>
    </xf>
    <xf numFmtId="0" fontId="46" fillId="0" borderId="0" xfId="0" applyFont="1" applyAlignment="1">
      <alignment vertical="center"/>
    </xf>
    <xf numFmtId="168" fontId="20" fillId="0" borderId="0" xfId="0" applyNumberFormat="1" applyFont="1" applyFill="1" applyAlignment="1" applyProtection="1">
      <alignment horizontal="left" vertical="center"/>
    </xf>
    <xf numFmtId="0" fontId="39" fillId="0" borderId="0" xfId="0" applyFont="1" applyBorder="1" applyAlignment="1">
      <alignment vertical="center"/>
    </xf>
    <xf numFmtId="168" fontId="29"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vertical="center"/>
    </xf>
    <xf numFmtId="0" fontId="34" fillId="0" borderId="12" xfId="0" applyFont="1" applyBorder="1" applyAlignment="1">
      <alignment vertical="center"/>
    </xf>
    <xf numFmtId="0" fontId="0" fillId="0" borderId="0" xfId="0" applyFill="1" applyBorder="1" applyAlignment="1">
      <alignment vertical="center"/>
    </xf>
    <xf numFmtId="3" fontId="0" fillId="0" borderId="0" xfId="0" applyNumberFormat="1" applyFill="1" applyBorder="1" applyAlignment="1">
      <alignment vertical="center"/>
    </xf>
    <xf numFmtId="37" fontId="29" fillId="0" borderId="0" xfId="0" applyNumberFormat="1" applyFont="1" applyFill="1" applyBorder="1" applyAlignment="1" applyProtection="1">
      <alignment horizontal="right" vertical="center"/>
    </xf>
    <xf numFmtId="0" fontId="29" fillId="0" borderId="0" xfId="0" applyFont="1" applyFill="1" applyBorder="1" applyAlignment="1">
      <alignment horizontal="right" vertical="center"/>
    </xf>
    <xf numFmtId="37" fontId="20" fillId="0" borderId="0" xfId="0" applyNumberFormat="1"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Fill="1" applyBorder="1" applyAlignment="1">
      <alignment vertical="center"/>
    </xf>
    <xf numFmtId="165" fontId="22" fillId="0" borderId="0" xfId="0" applyNumberFormat="1" applyFont="1" applyFill="1" applyBorder="1" applyAlignment="1">
      <alignment horizontal="center" vertical="center"/>
    </xf>
    <xf numFmtId="165" fontId="34" fillId="0" borderId="0" xfId="0" applyNumberFormat="1" applyFont="1" applyBorder="1" applyAlignment="1">
      <alignment vertical="center"/>
    </xf>
    <xf numFmtId="3" fontId="47" fillId="0" borderId="0" xfId="0" applyNumberFormat="1" applyFont="1" applyFill="1" applyBorder="1" applyAlignment="1" applyProtection="1">
      <alignment horizontal="right" vertical="center"/>
    </xf>
    <xf numFmtId="166" fontId="0" fillId="0" borderId="0" xfId="0" applyNumberFormat="1" applyAlignment="1">
      <alignment vertical="center"/>
    </xf>
    <xf numFmtId="166" fontId="0" fillId="0" borderId="0" xfId="0" applyNumberFormat="1" applyFill="1" applyBorder="1" applyAlignment="1">
      <alignment vertical="center"/>
    </xf>
    <xf numFmtId="1" fontId="0" fillId="0" borderId="0" xfId="0" applyNumberFormat="1" applyFill="1" applyBorder="1" applyAlignment="1">
      <alignment vertical="center"/>
    </xf>
    <xf numFmtId="1" fontId="0" fillId="0" borderId="0" xfId="0" applyNumberFormat="1" applyAlignment="1">
      <alignment vertical="center"/>
    </xf>
    <xf numFmtId="0" fontId="1" fillId="0" borderId="0" xfId="18"/>
    <xf numFmtId="170" fontId="0" fillId="0" borderId="0" xfId="0" applyNumberFormat="1" applyFill="1" applyBorder="1" applyAlignment="1">
      <alignment vertical="center"/>
    </xf>
    <xf numFmtId="0" fontId="48" fillId="0" borderId="0" xfId="0" applyFont="1" applyFill="1" applyBorder="1" applyAlignment="1">
      <alignment vertical="center"/>
    </xf>
    <xf numFmtId="0" fontId="38" fillId="0" borderId="0" xfId="0" applyFont="1" applyFill="1" applyBorder="1" applyAlignment="1">
      <alignment vertical="center"/>
    </xf>
    <xf numFmtId="0" fontId="49" fillId="0" borderId="0" xfId="0" applyFont="1" applyFill="1" applyBorder="1" applyAlignment="1">
      <alignment vertical="center"/>
    </xf>
    <xf numFmtId="0" fontId="45" fillId="0" borderId="0" xfId="0" applyFont="1"/>
    <xf numFmtId="1" fontId="34" fillId="0" borderId="0" xfId="0" applyNumberFormat="1" applyFont="1" applyFill="1"/>
    <xf numFmtId="171" fontId="20" fillId="0" borderId="0" xfId="0" applyNumberFormat="1" applyFont="1" applyFill="1" applyProtection="1"/>
    <xf numFmtId="37" fontId="20" fillId="0" borderId="0" xfId="0" applyNumberFormat="1" applyFont="1" applyFill="1" applyProtection="1"/>
    <xf numFmtId="168" fontId="20" fillId="0" borderId="0" xfId="0" applyNumberFormat="1" applyFont="1" applyFill="1" applyProtection="1"/>
    <xf numFmtId="0" fontId="46" fillId="0" borderId="0" xfId="0" applyFont="1"/>
    <xf numFmtId="0" fontId="20" fillId="0" borderId="0" xfId="0" applyFont="1" applyFill="1"/>
    <xf numFmtId="168" fontId="20" fillId="0" borderId="0" xfId="0" applyNumberFormat="1" applyFont="1" applyFill="1" applyAlignment="1" applyProtection="1">
      <alignment horizontal="left"/>
    </xf>
    <xf numFmtId="37" fontId="29" fillId="0" borderId="0" xfId="0" applyNumberFormat="1" applyFont="1" applyFill="1" applyBorder="1" applyAlignment="1" applyProtection="1">
      <alignment horizontal="center" vertical="center"/>
    </xf>
    <xf numFmtId="0" fontId="41" fillId="0" borderId="0" xfId="0" applyFont="1" applyAlignment="1">
      <alignment vertical="center"/>
    </xf>
    <xf numFmtId="0" fontId="40" fillId="0" borderId="0" xfId="0" applyFont="1" applyBorder="1" applyAlignment="1">
      <alignment horizontal="center"/>
    </xf>
    <xf numFmtId="37" fontId="34" fillId="0" borderId="0" xfId="0" applyNumberFormat="1" applyFont="1"/>
    <xf numFmtId="0" fontId="0" fillId="0" borderId="0" xfId="0" applyFill="1" applyBorder="1"/>
    <xf numFmtId="3" fontId="0" fillId="0" borderId="0" xfId="0" applyNumberFormat="1" applyFill="1" applyBorder="1"/>
    <xf numFmtId="0" fontId="34" fillId="0" borderId="0" xfId="0" applyFont="1" applyBorder="1" applyAlignment="1">
      <alignment horizontal="center" vertical="center"/>
    </xf>
    <xf numFmtId="0" fontId="22" fillId="6"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8" fillId="3" borderId="2" xfId="3" applyFont="1" applyFill="1" applyBorder="1" applyAlignment="1">
      <alignment horizontal="center" wrapText="1"/>
    </xf>
    <xf numFmtId="1" fontId="0" fillId="0" borderId="0" xfId="0" applyNumberFormat="1"/>
    <xf numFmtId="0" fontId="20" fillId="0" borderId="0" xfId="0" applyFont="1" applyFill="1" applyBorder="1" applyAlignment="1">
      <alignment horizontal="right"/>
    </xf>
    <xf numFmtId="0" fontId="20" fillId="0" borderId="0" xfId="0" applyFont="1" applyBorder="1" applyAlignment="1">
      <alignment horizontal="right" vertical="center"/>
    </xf>
    <xf numFmtId="1" fontId="20" fillId="0" borderId="0" xfId="0" applyNumberFormat="1" applyFont="1" applyFill="1" applyBorder="1" applyAlignment="1" applyProtection="1">
      <alignment vertical="center"/>
    </xf>
    <xf numFmtId="166" fontId="0" fillId="0" borderId="0" xfId="0" applyNumberFormat="1" applyFill="1" applyBorder="1"/>
    <xf numFmtId="166" fontId="0" fillId="0" borderId="0" xfId="0" applyNumberFormat="1" applyFill="1" applyBorder="1" applyAlignment="1">
      <alignment horizontal="right"/>
    </xf>
    <xf numFmtId="0" fontId="0" fillId="0" borderId="0" xfId="0" applyFill="1" applyBorder="1" applyAlignment="1">
      <alignment horizontal="center"/>
    </xf>
    <xf numFmtId="0" fontId="20" fillId="0" borderId="0" xfId="0" applyFont="1" applyFill="1" applyBorder="1" applyAlignment="1">
      <alignment horizontal="center"/>
    </xf>
    <xf numFmtId="0" fontId="51" fillId="0" borderId="0" xfId="0" applyFont="1" applyBorder="1"/>
    <xf numFmtId="0" fontId="52" fillId="0" borderId="0" xfId="0" applyFont="1" applyBorder="1"/>
    <xf numFmtId="3" fontId="0" fillId="0" borderId="0" xfId="0" applyNumberFormat="1" applyBorder="1"/>
    <xf numFmtId="0" fontId="40" fillId="0" borderId="0" xfId="0" applyFont="1" applyBorder="1" applyAlignment="1"/>
    <xf numFmtId="0" fontId="19" fillId="0" borderId="0" xfId="0" applyFont="1"/>
    <xf numFmtId="0" fontId="0" fillId="0" borderId="0" xfId="0" applyFont="1"/>
    <xf numFmtId="0" fontId="26" fillId="0" borderId="0" xfId="13" applyFont="1" applyAlignment="1">
      <alignment horizontal="left"/>
    </xf>
    <xf numFmtId="0" fontId="3" fillId="5" borderId="0" xfId="0" applyFont="1" applyFill="1" applyAlignment="1">
      <alignment horizontal="left"/>
    </xf>
    <xf numFmtId="0" fontId="9" fillId="5" borderId="0" xfId="0" applyFont="1" applyFill="1" applyAlignment="1">
      <alignment horizontal="left"/>
    </xf>
    <xf numFmtId="0" fontId="53" fillId="0" borderId="0" xfId="13" applyFont="1" applyAlignment="1">
      <alignment horizontal="left" indent="1"/>
    </xf>
    <xf numFmtId="0" fontId="0" fillId="2" borderId="0" xfId="0" applyFill="1"/>
    <xf numFmtId="0" fontId="23" fillId="5" borderId="0" xfId="0" applyFont="1" applyFill="1" applyAlignment="1"/>
    <xf numFmtId="0" fontId="23" fillId="5" borderId="0" xfId="0" applyFont="1" applyFill="1"/>
    <xf numFmtId="0" fontId="23" fillId="2" borderId="0" xfId="0" applyFont="1" applyFill="1" applyAlignment="1"/>
    <xf numFmtId="0" fontId="0" fillId="0" borderId="0" xfId="0" applyFont="1" applyAlignment="1">
      <alignment horizontal="left" indent="1"/>
    </xf>
    <xf numFmtId="0" fontId="9" fillId="0" borderId="0" xfId="0" applyFont="1" applyAlignment="1">
      <alignment horizontal="center"/>
    </xf>
    <xf numFmtId="0" fontId="0" fillId="0" borderId="0" xfId="0" applyAlignment="1">
      <alignment horizontal="center" vertical="center"/>
    </xf>
    <xf numFmtId="0" fontId="21" fillId="0" borderId="0" xfId="0" applyFont="1" applyAlignment="1">
      <alignment vertical="center"/>
    </xf>
    <xf numFmtId="3" fontId="0" fillId="0" borderId="0" xfId="0" applyNumberFormat="1" applyAlignment="1">
      <alignment vertical="center"/>
    </xf>
    <xf numFmtId="0" fontId="20" fillId="0" borderId="0" xfId="0" applyFont="1" applyBorder="1" applyAlignment="1">
      <alignment horizontal="center" vertical="center"/>
    </xf>
    <xf numFmtId="0" fontId="29" fillId="0" borderId="0" xfId="0" applyFont="1" applyBorder="1" applyAlignment="1">
      <alignment vertical="center"/>
    </xf>
    <xf numFmtId="0" fontId="34" fillId="6" borderId="0" xfId="0" applyFont="1" applyFill="1" applyBorder="1" applyAlignment="1">
      <alignment horizontal="center" vertical="center"/>
    </xf>
    <xf numFmtId="0" fontId="50" fillId="6" borderId="0" xfId="0" applyFont="1" applyFill="1" applyBorder="1" applyAlignment="1">
      <alignment vertical="center"/>
    </xf>
    <xf numFmtId="0" fontId="34" fillId="6" borderId="0" xfId="0" applyFont="1" applyFill="1" applyAlignment="1">
      <alignment horizontal="center" vertical="center"/>
    </xf>
    <xf numFmtId="0" fontId="34" fillId="6" borderId="0" xfId="0" applyFont="1" applyFill="1" applyAlignment="1">
      <alignment vertical="center"/>
    </xf>
    <xf numFmtId="0" fontId="50" fillId="6" borderId="0" xfId="0" applyFont="1" applyFill="1" applyAlignment="1">
      <alignment vertical="center"/>
    </xf>
    <xf numFmtId="166" fontId="34" fillId="6" borderId="0" xfId="0" applyNumberFormat="1" applyFont="1" applyFill="1" applyBorder="1" applyAlignment="1">
      <alignment horizontal="center" vertical="center"/>
    </xf>
    <xf numFmtId="3" fontId="22" fillId="6" borderId="0" xfId="0" applyNumberFormat="1" applyFont="1" applyFill="1" applyBorder="1" applyAlignment="1">
      <alignment vertical="center"/>
    </xf>
    <xf numFmtId="3" fontId="34" fillId="6" borderId="0" xfId="0" applyNumberFormat="1" applyFont="1" applyFill="1" applyBorder="1" applyAlignment="1">
      <alignment vertical="center"/>
    </xf>
    <xf numFmtId="0" fontId="22" fillId="6" borderId="0" xfId="0" applyFont="1" applyFill="1" applyBorder="1" applyAlignment="1">
      <alignment vertical="center"/>
    </xf>
    <xf numFmtId="0" fontId="34" fillId="6" borderId="0" xfId="0" applyFont="1" applyFill="1" applyBorder="1" applyAlignment="1">
      <alignment horizontal="centerContinuous" vertical="center"/>
    </xf>
    <xf numFmtId="3" fontId="0" fillId="0" borderId="0" xfId="0" applyNumberFormat="1" applyAlignment="1">
      <alignment horizontal="center" vertical="center"/>
    </xf>
    <xf numFmtId="0" fontId="20" fillId="6" borderId="0" xfId="0" applyFont="1" applyFill="1" applyBorder="1" applyAlignment="1">
      <alignment vertical="center"/>
    </xf>
    <xf numFmtId="0" fontId="20" fillId="6" borderId="0" xfId="0" applyFont="1" applyFill="1" applyAlignment="1">
      <alignment vertical="center"/>
    </xf>
    <xf numFmtId="0" fontId="0" fillId="0" borderId="0" xfId="0" applyFill="1" applyAlignment="1">
      <alignment vertical="center"/>
    </xf>
    <xf numFmtId="0" fontId="34" fillId="0" borderId="0" xfId="0" applyFont="1" applyFill="1" applyBorder="1" applyAlignment="1">
      <alignment horizontal="centerContinuous" vertical="center"/>
    </xf>
    <xf numFmtId="0" fontId="34" fillId="0" borderId="0" xfId="0" applyFont="1" applyAlignment="1">
      <alignment horizontal="center" vertical="center"/>
    </xf>
    <xf numFmtId="0" fontId="34" fillId="0" borderId="0" xfId="0" applyFont="1" applyBorder="1" applyAlignment="1">
      <alignment horizontal="centerContinuous" vertical="center"/>
    </xf>
    <xf numFmtId="0" fontId="0" fillId="0" borderId="0" xfId="0" applyBorder="1" applyAlignment="1">
      <alignment horizontal="center" vertical="center"/>
    </xf>
    <xf numFmtId="0" fontId="34" fillId="2" borderId="0" xfId="0" applyFont="1" applyFill="1" applyBorder="1" applyAlignment="1">
      <alignment vertical="center"/>
    </xf>
    <xf numFmtId="0" fontId="22" fillId="2" borderId="0" xfId="0" applyFont="1" applyFill="1" applyBorder="1" applyAlignment="1" applyProtection="1">
      <alignment horizontal="center" vertical="center"/>
    </xf>
    <xf numFmtId="166" fontId="29" fillId="2" borderId="0" xfId="0" applyNumberFormat="1" applyFont="1" applyFill="1" applyBorder="1" applyAlignment="1" applyProtection="1">
      <alignment vertical="center"/>
    </xf>
    <xf numFmtId="0" fontId="34" fillId="2" borderId="0" xfId="0" applyFont="1" applyFill="1" applyAlignment="1">
      <alignment vertical="center"/>
    </xf>
    <xf numFmtId="0" fontId="22" fillId="2" borderId="0" xfId="0" applyFont="1" applyFill="1" applyAlignment="1">
      <alignment vertical="center"/>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26" fillId="2" borderId="0" xfId="13" applyFont="1" applyFill="1" applyBorder="1" applyAlignment="1">
      <alignment horizontal="center" vertical="center"/>
    </xf>
    <xf numFmtId="0" fontId="19" fillId="2" borderId="0" xfId="0" applyFont="1" applyFill="1" applyBorder="1"/>
    <xf numFmtId="0" fontId="19" fillId="2" borderId="0" xfId="0" applyFont="1" applyFill="1"/>
    <xf numFmtId="0" fontId="0" fillId="0" borderId="0" xfId="0" applyFont="1" applyBorder="1"/>
    <xf numFmtId="1" fontId="12" fillId="0" borderId="0" xfId="0" applyNumberFormat="1" applyFont="1" applyFill="1" applyBorder="1" applyAlignment="1">
      <alignment horizontal="left" vertical="center" wrapText="1"/>
    </xf>
    <xf numFmtId="3" fontId="10" fillId="0" borderId="0" xfId="0" applyNumberFormat="1" applyFont="1" applyFill="1" applyBorder="1" applyAlignment="1">
      <alignment horizontal="right" vertical="center" wrapText="1"/>
    </xf>
    <xf numFmtId="0" fontId="4" fillId="0" borderId="0" xfId="0" applyFont="1"/>
    <xf numFmtId="0" fontId="12" fillId="3" borderId="0" xfId="0" applyFont="1" applyFill="1" applyBorder="1" applyAlignment="1">
      <alignment horizontal="center" vertical="center"/>
    </xf>
    <xf numFmtId="0" fontId="3" fillId="3" borderId="0" xfId="0" applyFont="1" applyFill="1" applyBorder="1" applyAlignment="1">
      <alignment horizontal="center" vertical="center"/>
    </xf>
    <xf numFmtId="3" fontId="10" fillId="0" borderId="0" xfId="0" applyNumberFormat="1" applyFont="1" applyBorder="1" applyAlignment="1">
      <alignment vertical="center"/>
    </xf>
    <xf numFmtId="0" fontId="26" fillId="2" borderId="0" xfId="13" applyFont="1" applyFill="1" applyAlignment="1">
      <alignment horizontal="center" vertical="center"/>
    </xf>
    <xf numFmtId="167" fontId="10" fillId="0" borderId="0" xfId="0" applyNumberFormat="1" applyFont="1" applyBorder="1" applyAlignment="1">
      <alignment vertical="center"/>
    </xf>
    <xf numFmtId="0" fontId="10" fillId="0" borderId="0" xfId="0" applyFont="1" applyBorder="1" applyAlignment="1">
      <alignment vertical="top"/>
    </xf>
    <xf numFmtId="3" fontId="10" fillId="0" borderId="0" xfId="0" applyNumberFormat="1" applyFont="1" applyBorder="1" applyAlignment="1">
      <alignment horizontal="right" vertical="center"/>
    </xf>
    <xf numFmtId="3" fontId="12" fillId="0" borderId="0" xfId="0" applyNumberFormat="1" applyFont="1" applyFill="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0" fillId="0" borderId="0" xfId="0" applyFont="1" applyBorder="1" applyAlignment="1">
      <alignment vertical="center"/>
    </xf>
    <xf numFmtId="0" fontId="10" fillId="6" borderId="0" xfId="0" applyFont="1" applyFill="1" applyBorder="1" applyAlignment="1">
      <alignment vertical="center"/>
    </xf>
    <xf numFmtId="0" fontId="19" fillId="2" borderId="0" xfId="0" applyFont="1" applyFill="1" applyBorder="1" applyAlignment="1">
      <alignment vertical="center"/>
    </xf>
    <xf numFmtId="0" fontId="3" fillId="2" borderId="0" xfId="0" applyFont="1" applyFill="1" applyBorder="1" applyAlignment="1">
      <alignment vertical="center" wrapText="1"/>
    </xf>
    <xf numFmtId="0" fontId="19" fillId="2" borderId="0" xfId="0" applyFont="1" applyFill="1" applyAlignment="1">
      <alignment vertical="center"/>
    </xf>
    <xf numFmtId="165" fontId="19" fillId="2" borderId="0" xfId="1" applyNumberFormat="1" applyFont="1" applyFill="1" applyBorder="1" applyAlignment="1">
      <alignment horizontal="center" vertical="top"/>
    </xf>
    <xf numFmtId="165" fontId="19" fillId="2" borderId="0" xfId="2" applyNumberFormat="1" applyFont="1" applyFill="1" applyBorder="1" applyAlignment="1">
      <alignment horizontal="center" vertical="top"/>
    </xf>
    <xf numFmtId="2" fontId="19" fillId="0" borderId="0" xfId="0" applyNumberFormat="1" applyFont="1" applyBorder="1" applyAlignment="1">
      <alignment vertical="center"/>
    </xf>
    <xf numFmtId="0" fontId="4" fillId="0" borderId="0" xfId="0" applyFont="1" applyBorder="1" applyAlignment="1">
      <alignment vertical="center"/>
    </xf>
    <xf numFmtId="0" fontId="12" fillId="0" borderId="0" xfId="0" applyFont="1" applyFill="1" applyBorder="1" applyAlignment="1" applyProtection="1">
      <alignment horizontal="left"/>
    </xf>
    <xf numFmtId="3" fontId="12" fillId="0" borderId="0" xfId="0" applyNumberFormat="1" applyFont="1" applyFill="1" applyBorder="1" applyAlignment="1" applyProtection="1">
      <alignment horizontal="right"/>
    </xf>
    <xf numFmtId="10" fontId="12" fillId="0" borderId="0" xfId="0" applyNumberFormat="1" applyFont="1" applyFill="1" applyBorder="1" applyAlignment="1" applyProtection="1">
      <alignment horizontal="right"/>
    </xf>
    <xf numFmtId="3" fontId="10" fillId="0" borderId="0" xfId="0" applyNumberFormat="1" applyFont="1" applyBorder="1" applyAlignment="1" applyProtection="1"/>
    <xf numFmtId="10" fontId="10" fillId="0" borderId="0" xfId="0" applyNumberFormat="1" applyFont="1" applyBorder="1" applyAlignment="1" applyProtection="1">
      <alignment horizontal="right"/>
    </xf>
    <xf numFmtId="3" fontId="10" fillId="0" borderId="0" xfId="0" applyNumberFormat="1" applyFont="1" applyBorder="1" applyAlignment="1"/>
    <xf numFmtId="166" fontId="12" fillId="0" borderId="0" xfId="0" applyNumberFormat="1" applyFont="1" applyFill="1" applyBorder="1" applyAlignment="1" applyProtection="1">
      <alignment horizontal="left" vertical="center"/>
    </xf>
    <xf numFmtId="10" fontId="12" fillId="6" borderId="0"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horizontal="right"/>
    </xf>
    <xf numFmtId="10" fontId="10" fillId="6" borderId="0" xfId="0" applyNumberFormat="1" applyFont="1" applyFill="1" applyBorder="1" applyAlignment="1" applyProtection="1">
      <alignment horizontal="right" vertical="center"/>
    </xf>
    <xf numFmtId="4" fontId="10" fillId="0" borderId="0" xfId="0" applyNumberFormat="1" applyFont="1" applyBorder="1" applyAlignment="1">
      <alignment vertical="center"/>
    </xf>
    <xf numFmtId="0" fontId="3" fillId="2" borderId="0" xfId="0" applyFont="1" applyFill="1" applyBorder="1" applyAlignment="1">
      <alignment wrapText="1"/>
    </xf>
    <xf numFmtId="0" fontId="3" fillId="2" borderId="0" xfId="0" applyFont="1" applyFill="1" applyBorder="1" applyAlignment="1">
      <alignment horizontal="center"/>
    </xf>
    <xf numFmtId="3" fontId="12" fillId="6" borderId="0" xfId="0" applyNumberFormat="1" applyFont="1" applyFill="1" applyBorder="1" applyAlignment="1" applyProtection="1">
      <alignment vertical="center"/>
    </xf>
    <xf numFmtId="10" fontId="12" fillId="6" borderId="0" xfId="0" applyNumberFormat="1" applyFont="1" applyFill="1" applyBorder="1" applyAlignment="1" applyProtection="1">
      <alignment vertical="center"/>
    </xf>
    <xf numFmtId="10" fontId="10" fillId="6" borderId="0" xfId="0" applyNumberFormat="1" applyFont="1" applyFill="1" applyBorder="1" applyAlignment="1" applyProtection="1">
      <alignment vertical="center"/>
    </xf>
    <xf numFmtId="0" fontId="3" fillId="2"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3" fontId="6" fillId="6" borderId="0" xfId="10" applyNumberFormat="1" applyFont="1" applyFill="1" applyBorder="1" applyAlignment="1">
      <alignment horizontal="right" vertical="center"/>
    </xf>
    <xf numFmtId="0" fontId="4" fillId="0" borderId="0" xfId="0" applyFont="1" applyAlignment="1">
      <alignment vertical="center"/>
    </xf>
    <xf numFmtId="165" fontId="6" fillId="0" borderId="0" xfId="23" applyNumberFormat="1" applyFont="1" applyBorder="1" applyAlignment="1">
      <alignment horizontal="center" vertical="top"/>
    </xf>
    <xf numFmtId="170" fontId="12" fillId="0" borderId="0" xfId="14" applyNumberFormat="1" applyFont="1" applyFill="1" applyBorder="1" applyAlignment="1">
      <alignment vertical="center"/>
    </xf>
    <xf numFmtId="166" fontId="12" fillId="0" borderId="0" xfId="0" applyNumberFormat="1" applyFont="1" applyFill="1" applyBorder="1" applyAlignment="1" applyProtection="1">
      <alignment vertical="center"/>
    </xf>
    <xf numFmtId="170" fontId="10" fillId="0" borderId="0" xfId="14" applyNumberFormat="1" applyFont="1" applyFill="1" applyBorder="1" applyAlignment="1" applyProtection="1">
      <alignment vertical="center"/>
    </xf>
    <xf numFmtId="2" fontId="10" fillId="0" borderId="0" xfId="0" applyNumberFormat="1" applyFont="1" applyFill="1" applyBorder="1" applyAlignment="1" applyProtection="1">
      <alignment vertical="center"/>
    </xf>
    <xf numFmtId="2" fontId="10" fillId="2" borderId="0" xfId="0" applyNumberFormat="1" applyFont="1" applyFill="1" applyBorder="1" applyAlignment="1" applyProtection="1">
      <alignment vertical="center"/>
    </xf>
    <xf numFmtId="170" fontId="10" fillId="0" borderId="0" xfId="0" applyNumberFormat="1" applyFont="1" applyFill="1" applyBorder="1" applyAlignment="1" applyProtection="1">
      <alignment vertical="center"/>
    </xf>
    <xf numFmtId="166" fontId="10" fillId="0" borderId="0" xfId="0" applyNumberFormat="1" applyFont="1" applyFill="1" applyBorder="1" applyAlignment="1" applyProtection="1">
      <alignment horizontal="right" vertical="center"/>
    </xf>
    <xf numFmtId="170" fontId="12" fillId="0" borderId="0" xfId="14" applyNumberFormat="1" applyFont="1" applyFill="1" applyBorder="1" applyAlignment="1">
      <alignment vertical="center" wrapText="1"/>
    </xf>
    <xf numFmtId="170" fontId="10" fillId="0" borderId="0" xfId="14" applyNumberFormat="1" applyFont="1" applyFill="1" applyBorder="1" applyAlignment="1" applyProtection="1">
      <alignment vertical="center" wrapText="1"/>
    </xf>
    <xf numFmtId="170" fontId="10" fillId="0" borderId="0" xfId="14" applyNumberFormat="1" applyFont="1" applyBorder="1" applyAlignment="1" applyProtection="1">
      <alignment horizontal="right" vertical="center"/>
    </xf>
    <xf numFmtId="2" fontId="10" fillId="0" borderId="0" xfId="0" applyNumberFormat="1" applyFont="1" applyBorder="1" applyAlignment="1" applyProtection="1">
      <alignment vertical="center"/>
    </xf>
    <xf numFmtId="166" fontId="10" fillId="0" borderId="0" xfId="0" applyNumberFormat="1" applyFont="1" applyBorder="1" applyAlignment="1" applyProtection="1">
      <alignment horizontal="right" vertical="center"/>
    </xf>
    <xf numFmtId="170" fontId="10" fillId="0" borderId="0" xfId="14" applyNumberFormat="1" applyFont="1" applyBorder="1" applyAlignment="1">
      <alignment vertical="center"/>
    </xf>
    <xf numFmtId="0" fontId="11" fillId="3" borderId="0" xfId="0" applyFont="1" applyFill="1" applyAlignment="1">
      <alignment vertical="center"/>
    </xf>
    <xf numFmtId="170" fontId="12" fillId="3" borderId="0" xfId="14" applyNumberFormat="1" applyFont="1" applyFill="1" applyBorder="1" applyAlignment="1" applyProtection="1">
      <alignment horizontal="right" vertical="center"/>
    </xf>
    <xf numFmtId="170" fontId="10" fillId="3" borderId="0" xfId="14" applyNumberFormat="1" applyFont="1" applyFill="1" applyBorder="1" applyAlignment="1" applyProtection="1">
      <alignment horizontal="right" vertical="center"/>
    </xf>
    <xf numFmtId="43" fontId="10" fillId="0" borderId="0" xfId="14" applyFont="1" applyFill="1" applyBorder="1" applyAlignment="1" applyProtection="1">
      <alignment horizontal="right" vertical="center"/>
    </xf>
    <xf numFmtId="3" fontId="12" fillId="3" borderId="0" xfId="0" applyNumberFormat="1" applyFont="1" applyFill="1" applyBorder="1" applyAlignment="1">
      <alignment horizontal="right" vertical="center"/>
    </xf>
    <xf numFmtId="43" fontId="10" fillId="0" borderId="0" xfId="14" applyFont="1" applyFill="1" applyBorder="1" applyAlignment="1" applyProtection="1">
      <alignment horizontal="right" vertical="center" wrapText="1"/>
    </xf>
    <xf numFmtId="3" fontId="10" fillId="3" borderId="0" xfId="0" applyNumberFormat="1" applyFont="1" applyFill="1" applyBorder="1" applyAlignment="1">
      <alignment horizontal="right" vertical="center"/>
    </xf>
    <xf numFmtId="0" fontId="3" fillId="8" borderId="0"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0" xfId="0" applyFont="1" applyFill="1" applyBorder="1" applyAlignment="1">
      <alignment vertical="center"/>
    </xf>
    <xf numFmtId="170" fontId="12" fillId="8" borderId="0" xfId="14" applyNumberFormat="1" applyFont="1" applyFill="1" applyBorder="1" applyAlignment="1">
      <alignment vertical="center"/>
    </xf>
    <xf numFmtId="166" fontId="10" fillId="8" borderId="0" xfId="0" applyNumberFormat="1" applyFont="1" applyFill="1" applyBorder="1" applyAlignment="1">
      <alignment horizontal="center" vertical="center"/>
    </xf>
    <xf numFmtId="0" fontId="4" fillId="9" borderId="0" xfId="0" applyFont="1" applyFill="1" applyAlignment="1">
      <alignment vertical="center"/>
    </xf>
    <xf numFmtId="166" fontId="10" fillId="6" borderId="0" xfId="0" applyNumberFormat="1" applyFont="1" applyFill="1" applyBorder="1" applyAlignment="1">
      <alignment horizontal="center" vertical="center"/>
    </xf>
    <xf numFmtId="0" fontId="4" fillId="9" borderId="0" xfId="0" applyFont="1" applyFill="1" applyAlignment="1">
      <alignment vertical="center" wrapText="1"/>
    </xf>
    <xf numFmtId="170" fontId="10" fillId="8" borderId="0" xfId="14" applyNumberFormat="1" applyFont="1" applyFill="1" applyBorder="1" applyAlignment="1">
      <alignment vertical="center"/>
    </xf>
    <xf numFmtId="166" fontId="12" fillId="8" borderId="0" xfId="0" applyNumberFormat="1" applyFont="1" applyFill="1" applyBorder="1" applyAlignment="1">
      <alignment horizontal="center" vertical="center"/>
    </xf>
    <xf numFmtId="170" fontId="12" fillId="6" borderId="0" xfId="14" applyNumberFormat="1" applyFont="1" applyFill="1" applyBorder="1" applyAlignment="1">
      <alignment vertical="center"/>
    </xf>
    <xf numFmtId="170" fontId="10" fillId="6" borderId="0" xfId="14" applyNumberFormat="1" applyFont="1" applyFill="1" applyBorder="1" applyAlignment="1">
      <alignment vertical="center"/>
    </xf>
    <xf numFmtId="0" fontId="4" fillId="3" borderId="0" xfId="0" applyFont="1" applyFill="1" applyAlignment="1">
      <alignment vertical="center"/>
    </xf>
    <xf numFmtId="170" fontId="10" fillId="8" borderId="0" xfId="14" applyNumberFormat="1" applyFont="1" applyFill="1" applyBorder="1" applyAlignment="1">
      <alignment horizontal="right" vertical="center"/>
    </xf>
    <xf numFmtId="3" fontId="10" fillId="6" borderId="0" xfId="0" applyNumberFormat="1" applyFont="1" applyFill="1" applyBorder="1" applyAlignment="1">
      <alignment vertical="center"/>
    </xf>
    <xf numFmtId="3" fontId="12" fillId="6" borderId="0" xfId="0" applyNumberFormat="1" applyFont="1" applyFill="1" applyBorder="1" applyAlignment="1">
      <alignment vertical="center"/>
    </xf>
    <xf numFmtId="0" fontId="12" fillId="6" borderId="0" xfId="0" applyFont="1" applyFill="1" applyBorder="1" applyAlignment="1">
      <alignment horizontal="center" vertical="center"/>
    </xf>
    <xf numFmtId="170" fontId="6" fillId="6" borderId="0" xfId="14" applyNumberFormat="1" applyFont="1" applyFill="1" applyBorder="1" applyAlignment="1">
      <alignment horizontal="right" vertical="center"/>
    </xf>
    <xf numFmtId="170" fontId="6" fillId="6" borderId="0" xfId="14" applyNumberFormat="1" applyFont="1" applyFill="1" applyBorder="1" applyAlignment="1">
      <alignment vertical="center"/>
    </xf>
    <xf numFmtId="0" fontId="12" fillId="6" borderId="0" xfId="0" applyFont="1" applyFill="1" applyBorder="1" applyAlignment="1">
      <alignment vertical="center"/>
    </xf>
    <xf numFmtId="41" fontId="12" fillId="8" borderId="0" xfId="14" applyNumberFormat="1" applyFont="1" applyFill="1" applyBorder="1" applyAlignment="1">
      <alignment horizontal="center" vertical="center"/>
    </xf>
    <xf numFmtId="0" fontId="4" fillId="9" borderId="0" xfId="0" applyFont="1" applyFill="1"/>
    <xf numFmtId="41" fontId="10" fillId="6" borderId="0" xfId="14" applyNumberFormat="1" applyFont="1" applyFill="1" applyBorder="1" applyAlignment="1">
      <alignment horizontal="center" vertical="center"/>
    </xf>
    <xf numFmtId="0" fontId="4" fillId="9" borderId="0" xfId="0" applyFont="1" applyFill="1" applyAlignment="1">
      <alignment wrapText="1"/>
    </xf>
    <xf numFmtId="0" fontId="11" fillId="3" borderId="0" xfId="0" applyFont="1" applyFill="1"/>
    <xf numFmtId="0" fontId="11" fillId="0" borderId="0" xfId="0" applyFont="1"/>
    <xf numFmtId="41" fontId="10" fillId="0" borderId="0" xfId="14" applyNumberFormat="1" applyFont="1" applyFill="1" applyBorder="1" applyAlignment="1">
      <alignment horizontal="center" vertical="center"/>
    </xf>
    <xf numFmtId="170" fontId="10" fillId="0" borderId="0" xfId="14" applyNumberFormat="1" applyFont="1" applyFill="1" applyBorder="1" applyAlignment="1">
      <alignment vertical="center"/>
    </xf>
    <xf numFmtId="166" fontId="12" fillId="0" borderId="0" xfId="0" applyNumberFormat="1" applyFont="1" applyFill="1" applyBorder="1" applyAlignment="1">
      <alignment horizontal="center" vertical="center"/>
    </xf>
    <xf numFmtId="170" fontId="12" fillId="8" borderId="0" xfId="14" applyNumberFormat="1" applyFont="1" applyFill="1" applyBorder="1" applyAlignment="1">
      <alignment horizontal="right" vertical="center"/>
    </xf>
    <xf numFmtId="41" fontId="10" fillId="8" borderId="0" xfId="14" applyNumberFormat="1" applyFont="1" applyFill="1" applyBorder="1" applyAlignment="1">
      <alignment horizontal="right" vertical="center"/>
    </xf>
    <xf numFmtId="0" fontId="10" fillId="6" borderId="0" xfId="0" applyFont="1" applyFill="1" applyBorder="1" applyAlignment="1">
      <alignment horizontal="centerContinuous" vertical="center"/>
    </xf>
    <xf numFmtId="0" fontId="10" fillId="6" borderId="0" xfId="0" applyFont="1" applyFill="1" applyBorder="1" applyAlignment="1">
      <alignment horizontal="center" vertical="center"/>
    </xf>
    <xf numFmtId="170" fontId="10" fillId="6" borderId="0" xfId="14" applyNumberFormat="1" applyFont="1" applyFill="1" applyBorder="1" applyAlignment="1"/>
    <xf numFmtId="170" fontId="10" fillId="0" borderId="0" xfId="14" applyNumberFormat="1" applyFont="1" applyFill="1" applyBorder="1" applyAlignment="1"/>
    <xf numFmtId="1" fontId="12" fillId="8" borderId="0" xfId="14" applyNumberFormat="1" applyFont="1" applyFill="1" applyBorder="1" applyAlignment="1">
      <alignment vertical="center"/>
    </xf>
    <xf numFmtId="172" fontId="12" fillId="8" borderId="0" xfId="0" applyNumberFormat="1" applyFont="1" applyFill="1" applyBorder="1" applyAlignment="1">
      <alignment vertical="center"/>
    </xf>
    <xf numFmtId="172" fontId="10" fillId="0" borderId="0" xfId="0" applyNumberFormat="1" applyFont="1" applyBorder="1" applyAlignment="1">
      <alignment vertical="center"/>
    </xf>
    <xf numFmtId="3" fontId="12" fillId="8" borderId="0" xfId="0" applyNumberFormat="1" applyFont="1" applyFill="1" applyBorder="1" applyAlignment="1">
      <alignment horizontal="right" vertical="center"/>
    </xf>
    <xf numFmtId="172" fontId="12" fillId="8" borderId="0" xfId="0" applyNumberFormat="1" applyFont="1" applyFill="1" applyBorder="1" applyAlignment="1">
      <alignment horizontal="right" vertical="center"/>
    </xf>
    <xf numFmtId="3" fontId="10" fillId="8" borderId="0" xfId="0" applyNumberFormat="1" applyFont="1" applyFill="1" applyBorder="1" applyAlignment="1">
      <alignment horizontal="center" vertical="center"/>
    </xf>
    <xf numFmtId="0" fontId="26" fillId="0" borderId="0" xfId="13" applyFont="1" applyAlignment="1">
      <alignment horizontal="left" indent="1"/>
    </xf>
    <xf numFmtId="41" fontId="18" fillId="4" borderId="0" xfId="12" applyNumberFormat="1" applyFont="1" applyFill="1" applyBorder="1" applyAlignment="1">
      <alignment horizontal="right" vertical="top"/>
    </xf>
    <xf numFmtId="41" fontId="18" fillId="2" borderId="0" xfId="12" applyNumberFormat="1" applyFont="1" applyFill="1" applyBorder="1" applyAlignment="1">
      <alignment horizontal="right" vertical="top"/>
    </xf>
    <xf numFmtId="41" fontId="18" fillId="2" borderId="0" xfId="12" applyNumberFormat="1" applyFont="1" applyFill="1" applyBorder="1" applyAlignment="1">
      <alignment horizontal="right" vertical="top" wrapText="1"/>
    </xf>
    <xf numFmtId="41" fontId="18" fillId="4" borderId="0" xfId="12" applyNumberFormat="1" applyFont="1" applyFill="1" applyBorder="1" applyAlignment="1">
      <alignment horizontal="right" vertical="top" wrapText="1"/>
    </xf>
    <xf numFmtId="3" fontId="0" fillId="0" borderId="0" xfId="0" applyNumberFormat="1" applyFill="1"/>
    <xf numFmtId="0" fontId="10" fillId="2" borderId="0" xfId="0" applyFont="1" applyFill="1"/>
    <xf numFmtId="0" fontId="12" fillId="2" borderId="0" xfId="0" applyFont="1" applyFill="1" applyBorder="1" applyAlignment="1">
      <alignment horizontal="center" vertical="center" wrapText="1"/>
    </xf>
    <xf numFmtId="0" fontId="12" fillId="2" borderId="0" xfId="0" applyFont="1" applyFill="1" applyBorder="1" applyAlignment="1">
      <alignment vertical="center"/>
    </xf>
    <xf numFmtId="0" fontId="54" fillId="2" borderId="0" xfId="13" applyFont="1" applyFill="1" applyBorder="1" applyAlignment="1">
      <alignment horizontal="center" vertical="center"/>
    </xf>
    <xf numFmtId="0" fontId="10" fillId="2" borderId="0" xfId="0" applyFont="1" applyFill="1" applyBorder="1"/>
    <xf numFmtId="41" fontId="12" fillId="2" borderId="0" xfId="14" applyNumberFormat="1" applyFont="1" applyFill="1" applyBorder="1" applyAlignment="1">
      <alignment horizontal="right" vertical="center" wrapText="1"/>
    </xf>
    <xf numFmtId="0" fontId="10" fillId="2" borderId="0" xfId="0" applyFont="1" applyFill="1" applyBorder="1" applyAlignment="1">
      <alignment vertical="center"/>
    </xf>
    <xf numFmtId="41" fontId="10" fillId="2" borderId="0" xfId="14" applyNumberFormat="1" applyFont="1" applyFill="1" applyBorder="1" applyAlignment="1">
      <alignment horizontal="right" vertical="center" wrapText="1"/>
    </xf>
    <xf numFmtId="0" fontId="10" fillId="2" borderId="0" xfId="0" applyFont="1" applyFill="1" applyBorder="1" applyAlignment="1">
      <alignment vertical="center" wrapText="1"/>
    </xf>
    <xf numFmtId="41" fontId="3" fillId="3" borderId="2" xfId="0" applyNumberFormat="1" applyFont="1" applyFill="1" applyBorder="1" applyAlignment="1">
      <alignment horizontal="center" vertical="center" wrapText="1"/>
    </xf>
    <xf numFmtId="41" fontId="3" fillId="10" borderId="2" xfId="15" applyNumberFormat="1" applyFont="1" applyFill="1" applyBorder="1" applyAlignment="1">
      <alignment horizontal="center" vertical="center" wrapText="1"/>
    </xf>
    <xf numFmtId="41" fontId="12" fillId="4" borderId="0" xfId="14" applyNumberFormat="1" applyFont="1" applyFill="1" applyBorder="1" applyAlignment="1">
      <alignment horizontal="right" vertical="center" wrapText="1"/>
    </xf>
    <xf numFmtId="0" fontId="10" fillId="4" borderId="0" xfId="0" applyFont="1" applyFill="1" applyBorder="1" applyAlignment="1">
      <alignment vertical="center"/>
    </xf>
    <xf numFmtId="41" fontId="10" fillId="4" borderId="0" xfId="14" applyNumberFormat="1" applyFont="1" applyFill="1" applyBorder="1" applyAlignment="1">
      <alignment horizontal="right" vertical="center" wrapText="1"/>
    </xf>
    <xf numFmtId="0" fontId="12" fillId="2" borderId="0" xfId="0" applyFont="1" applyFill="1" applyBorder="1" applyAlignment="1">
      <alignment horizontal="right" vertical="center" wrapText="1"/>
    </xf>
    <xf numFmtId="41" fontId="10" fillId="2" borderId="0" xfId="0" applyNumberFormat="1" applyFont="1" applyFill="1" applyBorder="1" applyAlignment="1">
      <alignment horizontal="right"/>
    </xf>
    <xf numFmtId="41" fontId="10" fillId="4" borderId="0" xfId="0" applyNumberFormat="1" applyFont="1" applyFill="1" applyBorder="1" applyAlignment="1">
      <alignment horizontal="right"/>
    </xf>
    <xf numFmtId="41" fontId="10" fillId="2" borderId="13" xfId="0" applyNumberFormat="1" applyFont="1" applyFill="1" applyBorder="1" applyAlignment="1">
      <alignment horizontal="right"/>
    </xf>
    <xf numFmtId="0" fontId="10" fillId="2" borderId="0" xfId="0" applyFont="1" applyFill="1" applyBorder="1" applyAlignment="1">
      <alignment horizontal="right"/>
    </xf>
    <xf numFmtId="0" fontId="3" fillId="3" borderId="2" xfId="0" applyFont="1" applyFill="1" applyBorder="1" applyAlignment="1">
      <alignment horizontal="center" vertical="center" wrapText="1"/>
    </xf>
    <xf numFmtId="0" fontId="19" fillId="2" borderId="0" xfId="0" applyFont="1" applyFill="1" applyBorder="1" applyAlignment="1">
      <alignment horizontal="center" vertical="center"/>
    </xf>
    <xf numFmtId="0" fontId="14" fillId="4" borderId="0" xfId="0" applyFont="1" applyFill="1" applyBorder="1" applyAlignment="1">
      <alignment vertical="center"/>
    </xf>
    <xf numFmtId="0" fontId="14" fillId="2" borderId="0" xfId="0" applyFont="1" applyFill="1" applyBorder="1" applyAlignment="1">
      <alignment vertical="center"/>
    </xf>
    <xf numFmtId="0" fontId="3" fillId="2" borderId="0" xfId="0" applyFont="1" applyFill="1" applyAlignment="1">
      <alignment horizontal="center" vertical="center" wrapText="1"/>
    </xf>
    <xf numFmtId="3" fontId="10" fillId="2" borderId="0" xfId="0" applyNumberFormat="1" applyFont="1" applyFill="1" applyBorder="1"/>
    <xf numFmtId="3" fontId="3" fillId="10" borderId="2" xfId="15" applyNumberFormat="1" applyFont="1" applyFill="1" applyBorder="1" applyAlignment="1">
      <alignment horizontal="center" vertical="center" wrapText="1"/>
    </xf>
    <xf numFmtId="0" fontId="19" fillId="2" borderId="0" xfId="0" applyFont="1" applyFill="1" applyAlignment="1">
      <alignment horizontal="right"/>
    </xf>
    <xf numFmtId="0" fontId="3" fillId="2" borderId="0" xfId="0" applyFont="1" applyFill="1" applyAlignment="1">
      <alignment horizontal="right" vertical="center" wrapText="1"/>
    </xf>
    <xf numFmtId="0" fontId="10" fillId="2" borderId="0" xfId="0" applyFont="1" applyFill="1" applyAlignment="1">
      <alignment horizontal="right"/>
    </xf>
    <xf numFmtId="3" fontId="3" fillId="10" borderId="2" xfId="15" applyNumberFormat="1" applyFont="1" applyFill="1" applyBorder="1" applyAlignment="1">
      <alignment horizontal="left" vertical="center" wrapText="1"/>
    </xf>
    <xf numFmtId="3" fontId="19" fillId="2" borderId="0" xfId="0" applyNumberFormat="1" applyFont="1" applyFill="1" applyBorder="1" applyAlignment="1">
      <alignment horizontal="center" vertical="center"/>
    </xf>
    <xf numFmtId="0" fontId="10" fillId="0" borderId="0" xfId="0" applyFont="1" applyFill="1" applyBorder="1" applyAlignment="1">
      <alignment vertical="center"/>
    </xf>
    <xf numFmtId="41" fontId="12" fillId="0" borderId="0" xfId="14" applyNumberFormat="1" applyFont="1" applyFill="1" applyBorder="1" applyAlignment="1">
      <alignment horizontal="right" vertical="center" wrapText="1"/>
    </xf>
    <xf numFmtId="41" fontId="10" fillId="0" borderId="0" xfId="14" applyNumberFormat="1" applyFont="1" applyFill="1" applyBorder="1" applyAlignment="1">
      <alignment horizontal="right" vertical="center" wrapText="1"/>
    </xf>
    <xf numFmtId="0" fontId="0" fillId="2" borderId="0" xfId="0" applyFill="1" applyBorder="1"/>
    <xf numFmtId="0" fontId="53" fillId="2" borderId="0" xfId="13" applyFont="1" applyFill="1" applyAlignment="1">
      <alignment horizontal="left" indent="1"/>
    </xf>
    <xf numFmtId="0" fontId="0" fillId="2" borderId="0" xfId="0" applyFont="1" applyFill="1" applyAlignment="1">
      <alignment horizontal="left" indent="1"/>
    </xf>
    <xf numFmtId="0" fontId="26" fillId="0" borderId="0" xfId="13" applyFont="1"/>
    <xf numFmtId="0" fontId="25" fillId="0" borderId="0" xfId="13" applyBorder="1" applyAlignment="1">
      <alignment horizontal="center" vertical="center"/>
    </xf>
    <xf numFmtId="1" fontId="12" fillId="4" borderId="0" xfId="0" applyNumberFormat="1" applyFont="1" applyFill="1" applyBorder="1" applyAlignment="1">
      <alignment horizontal="left" vertical="center" wrapText="1"/>
    </xf>
    <xf numFmtId="3" fontId="10" fillId="4" borderId="0" xfId="0" applyNumberFormat="1" applyFont="1" applyFill="1" applyBorder="1" applyAlignment="1">
      <alignment horizontal="right" vertical="center" wrapText="1"/>
    </xf>
    <xf numFmtId="0" fontId="3" fillId="2" borderId="0" xfId="0" applyFont="1" applyFill="1" applyBorder="1" applyAlignment="1">
      <alignment vertical="center"/>
    </xf>
    <xf numFmtId="0" fontId="8" fillId="3" borderId="2" xfId="0" applyFont="1" applyFill="1" applyBorder="1" applyAlignment="1">
      <alignment vertical="center" wrapText="1"/>
    </xf>
    <xf numFmtId="3" fontId="3" fillId="3" borderId="2" xfId="0" applyNumberFormat="1" applyFont="1" applyFill="1" applyBorder="1" applyAlignment="1">
      <alignment horizontal="center" vertical="center" wrapText="1"/>
    </xf>
    <xf numFmtId="0" fontId="54" fillId="0" borderId="0" xfId="13" applyFont="1" applyBorder="1" applyAlignment="1">
      <alignment horizontal="center"/>
    </xf>
    <xf numFmtId="0" fontId="3" fillId="3" borderId="2" xfId="0" applyFont="1" applyFill="1" applyBorder="1" applyAlignment="1">
      <alignment horizontal="center" vertical="center"/>
    </xf>
    <xf numFmtId="0" fontId="12" fillId="0" borderId="2" xfId="0" applyFont="1" applyFill="1" applyBorder="1" applyAlignment="1" applyProtection="1">
      <alignment horizontal="left" vertical="center"/>
    </xf>
    <xf numFmtId="3" fontId="10" fillId="4" borderId="0" xfId="0" applyNumberFormat="1" applyFont="1" applyFill="1" applyBorder="1" applyAlignment="1">
      <alignment vertical="center"/>
    </xf>
    <xf numFmtId="0" fontId="54" fillId="0" borderId="0" xfId="13" applyFont="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11" fillId="4" borderId="0" xfId="0" applyFont="1" applyFill="1" applyAlignment="1">
      <alignment vertical="center"/>
    </xf>
    <xf numFmtId="3" fontId="10" fillId="4" borderId="0" xfId="0" applyNumberFormat="1" applyFont="1" applyFill="1" applyBorder="1" applyAlignment="1">
      <alignment horizontal="right" vertical="center"/>
    </xf>
    <xf numFmtId="0" fontId="3" fillId="3"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4" fillId="4" borderId="0" xfId="0" applyFont="1" applyFill="1" applyAlignment="1">
      <alignment vertical="center"/>
    </xf>
    <xf numFmtId="0" fontId="54" fillId="2" borderId="0" xfId="13" applyFont="1" applyFill="1" applyAlignment="1">
      <alignment horizontal="center" vertical="center"/>
    </xf>
    <xf numFmtId="0" fontId="3" fillId="3" borderId="2" xfId="0" applyFont="1" applyFill="1" applyBorder="1" applyAlignment="1" applyProtection="1">
      <alignment horizontal="center"/>
    </xf>
    <xf numFmtId="3" fontId="10" fillId="4" borderId="0" xfId="0" applyNumberFormat="1" applyFont="1" applyFill="1" applyBorder="1" applyAlignment="1" applyProtection="1"/>
    <xf numFmtId="10" fontId="10" fillId="4" borderId="0" xfId="0" applyNumberFormat="1" applyFont="1" applyFill="1" applyBorder="1" applyAlignment="1" applyProtection="1">
      <alignment horizontal="right"/>
    </xf>
    <xf numFmtId="3" fontId="10" fillId="4" borderId="0" xfId="0" applyNumberFormat="1" applyFont="1" applyFill="1" applyBorder="1" applyAlignment="1" applyProtection="1">
      <alignment horizontal="right"/>
    </xf>
    <xf numFmtId="10" fontId="10" fillId="4" borderId="0" xfId="0" applyNumberFormat="1" applyFont="1" applyFill="1" applyBorder="1" applyAlignment="1" applyProtection="1">
      <alignment horizontal="right" vertical="center"/>
    </xf>
    <xf numFmtId="0" fontId="3" fillId="7" borderId="2" xfId="0" applyFont="1" applyFill="1" applyBorder="1" applyAlignment="1" applyProtection="1">
      <alignment horizontal="center" vertical="center"/>
    </xf>
    <xf numFmtId="165" fontId="6" fillId="0" borderId="0" xfId="21" applyNumberFormat="1" applyFont="1" applyBorder="1" applyAlignment="1">
      <alignment horizontal="right" vertical="center"/>
    </xf>
    <xf numFmtId="0" fontId="4" fillId="4" borderId="0" xfId="0" applyFont="1" applyFill="1" applyBorder="1" applyAlignment="1">
      <alignment vertical="center"/>
    </xf>
    <xf numFmtId="165" fontId="6" fillId="4" borderId="0" xfId="21" applyNumberFormat="1" applyFont="1" applyFill="1" applyBorder="1" applyAlignment="1">
      <alignment horizontal="right" vertical="center"/>
    </xf>
    <xf numFmtId="10" fontId="10" fillId="4" borderId="0" xfId="0" applyNumberFormat="1" applyFont="1" applyFill="1" applyBorder="1" applyAlignment="1" applyProtection="1">
      <alignment vertical="center"/>
    </xf>
    <xf numFmtId="10" fontId="12" fillId="4" borderId="0" xfId="0" applyNumberFormat="1" applyFont="1" applyFill="1" applyBorder="1" applyAlignment="1" applyProtection="1">
      <alignment horizontal="right" vertical="center"/>
    </xf>
    <xf numFmtId="165" fontId="6" fillId="4" borderId="0" xfId="22" applyNumberFormat="1" applyFont="1" applyFill="1" applyBorder="1" applyAlignment="1">
      <alignment horizontal="right" vertical="top"/>
    </xf>
    <xf numFmtId="0" fontId="54" fillId="2" borderId="0" xfId="13" applyFont="1" applyFill="1" applyBorder="1" applyAlignment="1" applyProtection="1">
      <alignment horizontal="center" vertical="center" wrapText="1"/>
    </xf>
    <xf numFmtId="165" fontId="8" fillId="2" borderId="0" xfId="1" applyNumberFormat="1" applyFont="1" applyFill="1" applyBorder="1" applyAlignment="1">
      <alignment horizontal="center" vertical="center"/>
    </xf>
    <xf numFmtId="165" fontId="6" fillId="4" borderId="0" xfId="23" applyNumberFormat="1" applyFont="1" applyFill="1" applyBorder="1" applyAlignment="1">
      <alignment horizontal="center" vertical="top"/>
    </xf>
    <xf numFmtId="0" fontId="12" fillId="2" borderId="0" xfId="0" applyFont="1" applyFill="1" applyBorder="1" applyAlignment="1">
      <alignment horizontal="left"/>
    </xf>
    <xf numFmtId="0" fontId="12" fillId="2" borderId="0" xfId="0" applyFont="1" applyFill="1" applyBorder="1" applyAlignment="1" applyProtection="1">
      <alignment horizontal="left" vertical="center" wrapText="1"/>
    </xf>
    <xf numFmtId="0" fontId="12" fillId="4" borderId="0" xfId="0" applyFont="1" applyFill="1" applyBorder="1" applyAlignment="1" applyProtection="1">
      <alignment vertical="center"/>
    </xf>
    <xf numFmtId="3" fontId="0" fillId="4" borderId="0" xfId="0" applyNumberFormat="1" applyFill="1"/>
    <xf numFmtId="170" fontId="10" fillId="4" borderId="0" xfId="14" applyNumberFormat="1" applyFont="1" applyFill="1" applyBorder="1" applyAlignment="1" applyProtection="1">
      <alignment vertical="center"/>
    </xf>
    <xf numFmtId="2" fontId="10" fillId="4" borderId="0" xfId="0" applyNumberFormat="1" applyFont="1" applyFill="1" applyBorder="1" applyAlignment="1" applyProtection="1">
      <alignment vertical="center"/>
    </xf>
    <xf numFmtId="0" fontId="12" fillId="4" borderId="0" xfId="0" applyFont="1" applyFill="1" applyBorder="1" applyAlignment="1" applyProtection="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170" fontId="10" fillId="4" borderId="0" xfId="14" applyNumberFormat="1" applyFont="1" applyFill="1" applyBorder="1" applyAlignment="1" applyProtection="1">
      <alignment horizontal="right" vertical="center"/>
    </xf>
    <xf numFmtId="170" fontId="10" fillId="4" borderId="0" xfId="14" applyNumberFormat="1" applyFont="1" applyFill="1" applyBorder="1" applyAlignment="1" applyProtection="1">
      <alignment vertical="center" wrapText="1"/>
    </xf>
    <xf numFmtId="49" fontId="10" fillId="4" borderId="0" xfId="0" applyNumberFormat="1" applyFont="1" applyFill="1" applyBorder="1" applyAlignment="1" applyProtection="1">
      <alignment horizontal="right" vertical="center"/>
    </xf>
    <xf numFmtId="0" fontId="54" fillId="2" borderId="0" xfId="13" applyFont="1" applyFill="1" applyBorder="1" applyAlignment="1">
      <alignment horizontal="center" vertical="center" wrapText="1"/>
    </xf>
    <xf numFmtId="0" fontId="4" fillId="0" borderId="0" xfId="0" applyFont="1" applyAlignment="1">
      <alignment vertical="center" wrapText="1"/>
    </xf>
    <xf numFmtId="0" fontId="4" fillId="4" borderId="0" xfId="0" applyFont="1" applyFill="1" applyAlignment="1">
      <alignment vertical="center" wrapText="1"/>
    </xf>
    <xf numFmtId="0" fontId="10" fillId="4"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170" fontId="12" fillId="0" borderId="0" xfId="14" applyNumberFormat="1" applyFont="1" applyFill="1" applyBorder="1" applyAlignment="1" applyProtection="1">
      <alignment vertical="center"/>
    </xf>
    <xf numFmtId="43" fontId="12" fillId="0" borderId="0" xfId="14" applyFont="1" applyFill="1" applyBorder="1" applyAlignment="1" applyProtection="1">
      <alignment vertical="center"/>
    </xf>
    <xf numFmtId="0" fontId="11" fillId="0" borderId="0" xfId="0" applyFont="1" applyFill="1" applyAlignment="1">
      <alignment vertical="center"/>
    </xf>
    <xf numFmtId="170" fontId="12" fillId="0" borderId="0" xfId="14" applyNumberFormat="1" applyFont="1" applyFill="1" applyBorder="1" applyAlignment="1" applyProtection="1">
      <alignment horizontal="right" vertical="center"/>
    </xf>
    <xf numFmtId="43" fontId="12" fillId="0" borderId="0" xfId="14" applyFont="1" applyFill="1" applyBorder="1" applyAlignment="1" applyProtection="1">
      <alignment horizontal="right" vertical="center"/>
    </xf>
    <xf numFmtId="17" fontId="3" fillId="3" borderId="2" xfId="0" applyNumberFormat="1" applyFont="1" applyFill="1" applyBorder="1" applyAlignment="1">
      <alignment horizontal="center"/>
    </xf>
    <xf numFmtId="0" fontId="3" fillId="3" borderId="2" xfId="0" applyFont="1" applyFill="1" applyBorder="1" applyAlignment="1">
      <alignment horizontal="center"/>
    </xf>
    <xf numFmtId="0" fontId="4" fillId="0" borderId="0" xfId="0" applyFont="1" applyFill="1" applyAlignment="1">
      <alignment vertical="center"/>
    </xf>
    <xf numFmtId="170" fontId="10" fillId="0" borderId="0" xfId="14" applyNumberFormat="1" applyFont="1" applyFill="1" applyBorder="1" applyAlignment="1" applyProtection="1">
      <alignment horizontal="right" vertical="center"/>
    </xf>
    <xf numFmtId="3" fontId="10" fillId="0" borderId="0" xfId="0" applyNumberFormat="1" applyFont="1" applyFill="1" applyBorder="1" applyAlignment="1">
      <alignment horizontal="right" vertical="center"/>
    </xf>
    <xf numFmtId="0" fontId="50" fillId="0" borderId="0" xfId="0" applyFont="1" applyFill="1" applyBorder="1" applyAlignment="1">
      <alignment vertical="center"/>
    </xf>
    <xf numFmtId="0" fontId="34" fillId="0" borderId="0" xfId="0" applyFont="1" applyFill="1"/>
    <xf numFmtId="3" fontId="34" fillId="0" borderId="0" xfId="0" applyNumberFormat="1" applyFont="1" applyFill="1"/>
    <xf numFmtId="170" fontId="10" fillId="4" borderId="0" xfId="14" applyNumberFormat="1" applyFont="1" applyFill="1" applyBorder="1" applyAlignment="1">
      <alignment vertical="center"/>
    </xf>
    <xf numFmtId="43" fontId="10" fillId="4" borderId="0" xfId="14" applyFont="1" applyFill="1" applyBorder="1" applyAlignment="1">
      <alignment vertical="center"/>
    </xf>
    <xf numFmtId="170" fontId="12" fillId="4" borderId="0" xfId="14" applyNumberFormat="1" applyFont="1" applyFill="1" applyBorder="1" applyAlignment="1" applyProtection="1">
      <alignment horizontal="right" vertical="center"/>
    </xf>
    <xf numFmtId="43" fontId="12" fillId="4" borderId="0" xfId="14" applyFont="1" applyFill="1" applyBorder="1" applyAlignment="1" applyProtection="1">
      <alignment horizontal="right" vertical="center"/>
    </xf>
    <xf numFmtId="43" fontId="10" fillId="4" borderId="0" xfId="14" applyFont="1" applyFill="1" applyBorder="1" applyAlignment="1" applyProtection="1">
      <alignment horizontal="right" vertical="center"/>
    </xf>
    <xf numFmtId="3" fontId="12" fillId="4" borderId="0" xfId="0" applyNumberFormat="1" applyFont="1" applyFill="1" applyBorder="1" applyAlignment="1">
      <alignment horizontal="right" vertical="center"/>
    </xf>
    <xf numFmtId="0" fontId="14" fillId="2" borderId="0" xfId="13" applyFont="1" applyFill="1" applyAlignment="1">
      <alignment horizontal="center" vertical="center"/>
    </xf>
    <xf numFmtId="0" fontId="10" fillId="0" borderId="0" xfId="0" applyFont="1" applyFill="1" applyBorder="1" applyAlignment="1">
      <alignment horizontal="center" vertical="center"/>
    </xf>
    <xf numFmtId="170" fontId="10" fillId="0" borderId="0" xfId="0" applyNumberFormat="1" applyFont="1" applyFill="1" applyBorder="1" applyAlignment="1">
      <alignment horizontal="center" vertical="center"/>
    </xf>
    <xf numFmtId="170" fontId="12" fillId="0" borderId="0" xfId="14" applyNumberFormat="1" applyFont="1" applyFill="1" applyBorder="1" applyAlignment="1" applyProtection="1">
      <alignment horizontal="right" vertical="center" wrapText="1"/>
    </xf>
    <xf numFmtId="43" fontId="12" fillId="0" borderId="0" xfId="14" applyFont="1" applyFill="1" applyBorder="1" applyAlignment="1" applyProtection="1">
      <alignment horizontal="right" vertical="center" wrapText="1"/>
    </xf>
    <xf numFmtId="170" fontId="12" fillId="4" borderId="0" xfId="14" applyNumberFormat="1" applyFont="1" applyFill="1" applyBorder="1" applyAlignment="1" applyProtection="1">
      <alignment horizontal="right" vertical="center" wrapText="1"/>
    </xf>
    <xf numFmtId="43" fontId="12" fillId="4" borderId="0" xfId="14" applyFont="1" applyFill="1" applyBorder="1" applyAlignment="1" applyProtection="1">
      <alignment horizontal="right" vertical="center" wrapText="1"/>
    </xf>
    <xf numFmtId="43" fontId="10" fillId="4" borderId="0" xfId="14" applyFont="1" applyFill="1" applyBorder="1" applyAlignment="1" applyProtection="1">
      <alignment horizontal="right" vertical="center" wrapText="1"/>
    </xf>
    <xf numFmtId="0" fontId="4" fillId="0" borderId="0" xfId="0" applyFont="1" applyBorder="1"/>
    <xf numFmtId="0" fontId="55" fillId="0" borderId="0" xfId="0" applyFont="1" applyBorder="1"/>
    <xf numFmtId="0" fontId="55" fillId="0" borderId="0" xfId="0" applyFont="1" applyBorder="1" applyAlignment="1">
      <alignment horizontal="left"/>
    </xf>
    <xf numFmtId="0" fontId="5" fillId="2" borderId="0" xfId="19" applyFont="1" applyFill="1" applyBorder="1" applyAlignment="1">
      <alignment horizontal="left" vertical="top" wrapText="1"/>
    </xf>
    <xf numFmtId="3" fontId="5" fillId="0" borderId="0" xfId="1" applyNumberFormat="1" applyFont="1" applyFill="1" applyBorder="1" applyAlignment="1">
      <alignment vertical="center"/>
    </xf>
    <xf numFmtId="0" fontId="6" fillId="4" borderId="0" xfId="19" applyFont="1" applyFill="1" applyBorder="1" applyAlignment="1">
      <alignment horizontal="left" vertical="top" wrapText="1"/>
    </xf>
    <xf numFmtId="3" fontId="6" fillId="4" borderId="0" xfId="1" applyNumberFormat="1" applyFont="1" applyFill="1" applyBorder="1" applyAlignment="1">
      <alignment vertical="center"/>
    </xf>
    <xf numFmtId="0" fontId="6" fillId="0" borderId="0" xfId="19" applyFont="1" applyBorder="1" applyAlignment="1">
      <alignment horizontal="left" vertical="top" wrapText="1"/>
    </xf>
    <xf numFmtId="3" fontId="6" fillId="0" borderId="0" xfId="1" applyNumberFormat="1" applyFont="1" applyFill="1" applyBorder="1" applyAlignment="1">
      <alignment vertical="center"/>
    </xf>
    <xf numFmtId="10" fontId="10" fillId="2" borderId="0" xfId="0" applyNumberFormat="1" applyFont="1" applyFill="1" applyBorder="1" applyAlignment="1" applyProtection="1">
      <alignment vertical="center"/>
    </xf>
    <xf numFmtId="3" fontId="6" fillId="2" borderId="0" xfId="1" applyNumberFormat="1" applyFont="1" applyFill="1" applyBorder="1" applyAlignment="1">
      <alignment vertical="center"/>
    </xf>
    <xf numFmtId="3" fontId="12" fillId="6" borderId="0" xfId="0" applyNumberFormat="1" applyFont="1" applyFill="1" applyBorder="1" applyAlignment="1" applyProtection="1">
      <alignment horizontal="right" vertical="center"/>
    </xf>
    <xf numFmtId="9" fontId="12" fillId="6" borderId="0" xfId="17" applyFont="1" applyFill="1" applyBorder="1" applyAlignment="1" applyProtection="1">
      <alignment horizontal="right" vertical="center"/>
    </xf>
    <xf numFmtId="0" fontId="6" fillId="4" borderId="0" xfId="20" applyFont="1" applyFill="1" applyBorder="1" applyAlignment="1">
      <alignment horizontal="left" vertical="top" wrapText="1"/>
    </xf>
    <xf numFmtId="3" fontId="6" fillId="4" borderId="0" xfId="4" applyNumberFormat="1" applyFont="1" applyFill="1" applyBorder="1" applyAlignment="1">
      <alignment horizontal="right" vertical="center"/>
    </xf>
    <xf numFmtId="165" fontId="6" fillId="4" borderId="0" xfId="20" applyNumberFormat="1" applyFont="1" applyFill="1" applyBorder="1" applyAlignment="1">
      <alignment horizontal="right" vertical="top"/>
    </xf>
    <xf numFmtId="0" fontId="6" fillId="0" borderId="0" xfId="20" applyFont="1" applyBorder="1" applyAlignment="1">
      <alignment horizontal="left" vertical="top" wrapText="1"/>
    </xf>
    <xf numFmtId="165" fontId="6" fillId="0" borderId="0" xfId="20" applyNumberFormat="1" applyFont="1" applyBorder="1" applyAlignment="1">
      <alignment horizontal="right" vertical="top"/>
    </xf>
    <xf numFmtId="0" fontId="6" fillId="2" borderId="0" xfId="2" applyFont="1" applyFill="1" applyBorder="1" applyAlignment="1">
      <alignment vertical="top" wrapText="1"/>
    </xf>
    <xf numFmtId="3" fontId="22" fillId="2" borderId="0"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3" borderId="2" xfId="0" applyFont="1" applyFill="1" applyBorder="1" applyAlignment="1">
      <alignment horizontal="center" vertical="center"/>
    </xf>
    <xf numFmtId="0" fontId="8" fillId="3" borderId="2" xfId="0" applyFont="1" applyFill="1" applyBorder="1" applyAlignment="1">
      <alignment horizontal="left" vertical="center"/>
    </xf>
    <xf numFmtId="0" fontId="3" fillId="2" borderId="0" xfId="0" applyFont="1" applyFill="1" applyBorder="1" applyAlignment="1">
      <alignment horizontal="center" wrapText="1"/>
    </xf>
    <xf numFmtId="0" fontId="3" fillId="2" borderId="0" xfId="0" applyFont="1" applyFill="1" applyBorder="1" applyAlignment="1">
      <alignment horizontal="center" vertical="center" wrapText="1"/>
    </xf>
    <xf numFmtId="0" fontId="33" fillId="0" borderId="0" xfId="0" applyFont="1" applyBorder="1" applyAlignment="1">
      <alignment horizontal="center" vertical="center"/>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2" xfId="0" applyFont="1" applyFill="1" applyBorder="1" applyAlignment="1" applyProtection="1">
      <alignment horizontal="center" vertical="center"/>
    </xf>
    <xf numFmtId="0" fontId="33" fillId="0" borderId="0" xfId="0" applyFont="1" applyBorder="1" applyAlignment="1">
      <alignment horizontal="center"/>
    </xf>
    <xf numFmtId="0" fontId="3" fillId="0" borderId="0" xfId="0" applyFont="1" applyFill="1" applyBorder="1" applyAlignment="1">
      <alignment horizontal="center"/>
    </xf>
    <xf numFmtId="0" fontId="3" fillId="3" borderId="2" xfId="0" applyFont="1" applyFill="1" applyBorder="1" applyAlignment="1" applyProtection="1">
      <alignment horizontal="left" wrapText="1"/>
    </xf>
    <xf numFmtId="0" fontId="3" fillId="3" borderId="2" xfId="0" applyFont="1" applyFill="1" applyBorder="1" applyAlignment="1">
      <alignment horizontal="center"/>
    </xf>
    <xf numFmtId="0" fontId="21"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left" vertical="center" wrapText="1"/>
    </xf>
    <xf numFmtId="0" fontId="3" fillId="3" borderId="1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7" borderId="2" xfId="0" applyFont="1" applyFill="1" applyBorder="1" applyAlignment="1">
      <alignment horizontal="left" vertical="center" wrapText="1"/>
    </xf>
    <xf numFmtId="0" fontId="3" fillId="7"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40" fillId="0" borderId="0" xfId="0" applyFont="1" applyBorder="1" applyAlignment="1" applyProtection="1">
      <alignment horizontal="center" vertical="center"/>
    </xf>
    <xf numFmtId="0" fontId="3" fillId="3" borderId="2" xfId="0" applyFont="1" applyFill="1" applyBorder="1" applyAlignment="1">
      <alignment horizontal="left" vertical="center"/>
    </xf>
    <xf numFmtId="0" fontId="0" fillId="3" borderId="2" xfId="0" applyFont="1" applyFill="1" applyBorder="1" applyAlignment="1">
      <alignment horizontal="left" vertical="center"/>
    </xf>
    <xf numFmtId="0" fontId="3" fillId="3" borderId="2" xfId="0" applyFont="1" applyFill="1" applyBorder="1" applyAlignment="1" applyProtection="1">
      <alignment horizontal="left"/>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2" borderId="0"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 xfId="1" applyFont="1" applyFill="1" applyBorder="1" applyAlignment="1">
      <alignment horizontal="center" wrapText="1"/>
    </xf>
    <xf numFmtId="0" fontId="3" fillId="3" borderId="2" xfId="1" applyFont="1" applyFill="1" applyBorder="1" applyAlignment="1">
      <alignment horizontal="center"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2" xfId="2" applyFont="1" applyFill="1" applyBorder="1" applyAlignment="1">
      <alignment horizontal="center" vertical="center" wrapText="1"/>
    </xf>
    <xf numFmtId="0" fontId="3" fillId="3" borderId="2"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0" xfId="2" applyFont="1" applyFill="1" applyBorder="1" applyAlignment="1">
      <alignment horizontal="center" vertical="center"/>
    </xf>
    <xf numFmtId="0" fontId="8" fillId="3" borderId="2" xfId="2" applyFont="1" applyFill="1" applyBorder="1" applyAlignment="1">
      <alignment horizontal="left" vertical="center" wrapText="1"/>
    </xf>
    <xf numFmtId="0" fontId="9" fillId="2" borderId="0" xfId="0" applyFont="1" applyFill="1" applyAlignment="1">
      <alignment horizontal="center" wrapText="1"/>
    </xf>
    <xf numFmtId="0" fontId="0" fillId="2" borderId="0" xfId="0" applyFont="1" applyFill="1" applyAlignment="1">
      <alignment horizontal="center"/>
    </xf>
    <xf numFmtId="0" fontId="10" fillId="2" borderId="0" xfId="3" applyFont="1" applyFill="1" applyBorder="1" applyAlignment="1">
      <alignment horizontal="center" vertical="center"/>
    </xf>
    <xf numFmtId="0" fontId="8" fillId="3" borderId="2" xfId="3" applyFont="1" applyFill="1" applyBorder="1" applyAlignment="1">
      <alignment horizontal="center" wrapText="1"/>
    </xf>
    <xf numFmtId="0" fontId="3" fillId="3" borderId="2" xfId="3" applyFont="1" applyFill="1" applyBorder="1" applyAlignment="1">
      <alignment horizontal="center"/>
    </xf>
    <xf numFmtId="0" fontId="3" fillId="3" borderId="2" xfId="3" applyFont="1" applyFill="1" applyBorder="1" applyAlignment="1">
      <alignment horizontal="center" vertical="center"/>
    </xf>
    <xf numFmtId="0" fontId="8" fillId="3" borderId="3" xfId="3" applyFont="1" applyFill="1" applyBorder="1" applyAlignment="1">
      <alignment horizontal="left" wrapText="1"/>
    </xf>
    <xf numFmtId="0" fontId="8" fillId="3" borderId="4" xfId="3" applyFont="1" applyFill="1" applyBorder="1" applyAlignment="1">
      <alignment horizontal="left" wrapText="1"/>
    </xf>
    <xf numFmtId="0" fontId="8" fillId="3" borderId="2" xfId="4" applyFont="1" applyFill="1" applyBorder="1" applyAlignment="1">
      <alignment horizontal="center" wrapText="1"/>
    </xf>
    <xf numFmtId="0" fontId="3" fillId="3" borderId="2" xfId="4" applyFont="1" applyFill="1" applyBorder="1" applyAlignment="1">
      <alignment horizontal="center" vertical="center"/>
    </xf>
    <xf numFmtId="3" fontId="3" fillId="2" borderId="0" xfId="0" applyNumberFormat="1" applyFont="1" applyFill="1" applyBorder="1" applyAlignment="1">
      <alignment horizontal="center" vertical="center" wrapText="1"/>
    </xf>
    <xf numFmtId="0" fontId="8" fillId="3" borderId="5"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8" xfId="4" applyFont="1" applyFill="1" applyBorder="1" applyAlignment="1">
      <alignment horizontal="left" vertical="center" wrapText="1"/>
    </xf>
    <xf numFmtId="0" fontId="8" fillId="3" borderId="2" xfId="5" applyFont="1" applyFill="1" applyBorder="1" applyAlignment="1">
      <alignment horizontal="center" vertical="center" wrapText="1"/>
    </xf>
    <xf numFmtId="0" fontId="3" fillId="3" borderId="2" xfId="5" applyFont="1" applyFill="1" applyBorder="1" applyAlignment="1">
      <alignment horizontal="center" vertical="center"/>
    </xf>
    <xf numFmtId="0" fontId="8" fillId="3" borderId="9" xfId="5" applyFont="1" applyFill="1" applyBorder="1" applyAlignment="1">
      <alignment horizontal="center" vertical="center" wrapText="1"/>
    </xf>
    <xf numFmtId="0" fontId="3" fillId="3" borderId="10" xfId="5" applyFont="1" applyFill="1" applyBorder="1" applyAlignment="1">
      <alignment horizontal="center" vertical="center"/>
    </xf>
    <xf numFmtId="0" fontId="3" fillId="3" borderId="11" xfId="5" applyFont="1" applyFill="1" applyBorder="1" applyAlignment="1">
      <alignment horizontal="center" vertical="center"/>
    </xf>
    <xf numFmtId="0" fontId="8" fillId="2" borderId="0" xfId="5" applyFont="1" applyFill="1" applyBorder="1" applyAlignment="1">
      <alignment horizontal="center" vertical="center" wrapText="1"/>
    </xf>
    <xf numFmtId="0" fontId="8" fillId="3" borderId="2" xfId="5" applyFont="1" applyFill="1" applyBorder="1" applyAlignment="1">
      <alignment vertical="center" wrapText="1"/>
    </xf>
    <xf numFmtId="0" fontId="8" fillId="3" borderId="0" xfId="6" applyFont="1" applyFill="1" applyBorder="1" applyAlignment="1">
      <alignment horizontal="center" vertical="center" wrapText="1"/>
    </xf>
    <xf numFmtId="0" fontId="3" fillId="3" borderId="0" xfId="6" applyFont="1" applyFill="1" applyBorder="1" applyAlignment="1">
      <alignment horizontal="center" vertical="center"/>
    </xf>
    <xf numFmtId="0" fontId="8" fillId="3" borderId="0" xfId="6" applyFont="1" applyFill="1" applyBorder="1" applyAlignment="1">
      <alignment horizontal="center" wrapText="1"/>
    </xf>
    <xf numFmtId="0" fontId="8" fillId="2" borderId="0" xfId="6" applyFont="1" applyFill="1" applyBorder="1" applyAlignment="1">
      <alignment horizontal="center" vertical="center" wrapText="1"/>
    </xf>
    <xf numFmtId="0" fontId="8" fillId="3" borderId="0" xfId="6" applyFont="1" applyFill="1" applyBorder="1" applyAlignment="1">
      <alignment horizontal="left" wrapText="1"/>
    </xf>
    <xf numFmtId="0" fontId="5" fillId="2" borderId="0" xfId="6" applyFont="1" applyFill="1" applyBorder="1" applyAlignment="1">
      <alignment horizontal="left" vertical="top" wrapText="1"/>
    </xf>
    <xf numFmtId="0" fontId="5" fillId="4" borderId="0" xfId="6" applyFont="1" applyFill="1" applyBorder="1" applyAlignment="1">
      <alignment horizontal="left" vertical="top" wrapText="1"/>
    </xf>
    <xf numFmtId="0" fontId="7" fillId="4" borderId="0" xfId="6" applyFont="1" applyFill="1" applyBorder="1" applyAlignment="1">
      <alignment horizontal="left" vertical="center" wrapText="1"/>
    </xf>
    <xf numFmtId="0" fontId="7" fillId="2" borderId="0" xfId="6" applyFont="1" applyFill="1" applyBorder="1" applyAlignment="1">
      <alignment horizontal="left" vertical="center" wrapText="1"/>
    </xf>
    <xf numFmtId="0" fontId="7" fillId="4" borderId="0" xfId="6" applyFont="1" applyFill="1" applyBorder="1" applyAlignment="1">
      <alignment horizontal="left" wrapText="1"/>
    </xf>
    <xf numFmtId="0" fontId="8" fillId="3" borderId="2" xfId="7" applyFont="1" applyFill="1" applyBorder="1" applyAlignment="1">
      <alignment horizontal="center" vertical="center" wrapText="1"/>
    </xf>
    <xf numFmtId="0" fontId="3" fillId="3" borderId="2" xfId="7" applyFont="1" applyFill="1" applyBorder="1" applyAlignment="1">
      <alignment horizontal="center" vertical="center"/>
    </xf>
    <xf numFmtId="0" fontId="8" fillId="2" borderId="0" xfId="7" applyFont="1" applyFill="1" applyBorder="1" applyAlignment="1">
      <alignment horizontal="center" vertical="center" wrapText="1"/>
    </xf>
    <xf numFmtId="0" fontId="8" fillId="2" borderId="0" xfId="7" applyFont="1" applyFill="1" applyBorder="1" applyAlignment="1">
      <alignment horizontal="center" vertical="center"/>
    </xf>
    <xf numFmtId="0" fontId="8" fillId="3" borderId="2" xfId="7" applyFont="1" applyFill="1" applyBorder="1" applyAlignment="1">
      <alignment horizontal="left" vertical="center" wrapText="1"/>
    </xf>
    <xf numFmtId="0" fontId="8" fillId="2" borderId="0" xfId="8" applyFont="1" applyFill="1" applyBorder="1" applyAlignment="1">
      <alignment horizontal="center" vertical="center" wrapText="1"/>
    </xf>
    <xf numFmtId="0" fontId="8" fillId="3" borderId="2" xfId="8" applyFont="1" applyFill="1" applyBorder="1" applyAlignment="1">
      <alignment horizontal="left" vertical="center" wrapText="1"/>
    </xf>
    <xf numFmtId="0" fontId="8" fillId="3" borderId="2" xfId="8" applyFont="1" applyFill="1" applyBorder="1" applyAlignment="1">
      <alignment horizontal="center" vertical="center" wrapText="1"/>
    </xf>
    <xf numFmtId="0" fontId="3" fillId="3" borderId="2" xfId="8" applyFont="1" applyFill="1" applyBorder="1" applyAlignment="1">
      <alignment horizontal="center" vertical="center"/>
    </xf>
    <xf numFmtId="0" fontId="8" fillId="3" borderId="2" xfId="8" applyFont="1" applyFill="1" applyBorder="1" applyAlignment="1">
      <alignment horizontal="center" wrapText="1"/>
    </xf>
    <xf numFmtId="0" fontId="8" fillId="3" borderId="2" xfId="9" applyFont="1" applyFill="1" applyBorder="1" applyAlignment="1">
      <alignment horizontal="center" vertical="center" wrapText="1"/>
    </xf>
    <xf numFmtId="0" fontId="3" fillId="3" borderId="2" xfId="9" applyFont="1" applyFill="1" applyBorder="1" applyAlignment="1">
      <alignment horizontal="center" vertical="center"/>
    </xf>
    <xf numFmtId="0" fontId="8" fillId="3" borderId="2" xfId="9" applyFont="1" applyFill="1" applyBorder="1" applyAlignment="1">
      <alignment horizontal="left" vertical="center" wrapText="1"/>
    </xf>
    <xf numFmtId="0" fontId="8" fillId="2" borderId="0" xfId="9" applyFont="1" applyFill="1" applyBorder="1" applyAlignment="1">
      <alignment horizontal="center" vertical="center" wrapText="1"/>
    </xf>
    <xf numFmtId="0" fontId="7" fillId="2" borderId="0" xfId="10" applyFont="1" applyFill="1" applyBorder="1" applyAlignment="1">
      <alignment horizontal="left" vertical="top" wrapText="1"/>
    </xf>
    <xf numFmtId="0" fontId="8" fillId="2" borderId="0" xfId="10" applyFont="1" applyFill="1" applyBorder="1" applyAlignment="1">
      <alignment horizontal="center" vertical="center" wrapText="1"/>
    </xf>
    <xf numFmtId="0" fontId="8" fillId="3" borderId="5" xfId="10" applyFont="1" applyFill="1" applyBorder="1" applyAlignment="1">
      <alignment horizontal="left" vertical="center" wrapText="1"/>
    </xf>
    <xf numFmtId="0" fontId="8" fillId="3" borderId="6" xfId="10" applyFont="1" applyFill="1" applyBorder="1" applyAlignment="1">
      <alignment horizontal="left" vertical="center" wrapText="1"/>
    </xf>
    <xf numFmtId="0" fontId="8" fillId="3" borderId="7" xfId="10" applyFont="1" applyFill="1" applyBorder="1" applyAlignment="1">
      <alignment horizontal="left" vertical="center" wrapText="1"/>
    </xf>
    <xf numFmtId="0" fontId="8" fillId="3" borderId="8" xfId="10" applyFont="1" applyFill="1" applyBorder="1" applyAlignment="1">
      <alignment horizontal="left" vertical="center" wrapText="1"/>
    </xf>
    <xf numFmtId="0" fontId="8" fillId="3" borderId="2" xfId="10" applyFont="1" applyFill="1" applyBorder="1" applyAlignment="1">
      <alignment horizontal="center" vertical="center" wrapText="1"/>
    </xf>
    <xf numFmtId="0" fontId="3" fillId="3" borderId="2" xfId="10" applyFont="1" applyFill="1" applyBorder="1" applyAlignment="1">
      <alignment horizontal="center" vertical="center"/>
    </xf>
    <xf numFmtId="0" fontId="9" fillId="2" borderId="0" xfId="0" applyFont="1" applyFill="1" applyAlignment="1">
      <alignment horizont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8" fillId="2" borderId="0" xfId="11" applyFont="1" applyFill="1" applyBorder="1" applyAlignment="1">
      <alignment horizontal="center" vertical="center" wrapText="1"/>
    </xf>
    <xf numFmtId="0" fontId="8" fillId="3" borderId="3" xfId="11" applyFont="1" applyFill="1" applyBorder="1" applyAlignment="1">
      <alignment horizontal="left" vertical="center" wrapText="1"/>
    </xf>
    <xf numFmtId="0" fontId="8" fillId="3" borderId="4" xfId="11" applyFont="1" applyFill="1" applyBorder="1" applyAlignment="1">
      <alignment horizontal="left" vertical="center" wrapText="1"/>
    </xf>
    <xf numFmtId="0" fontId="8" fillId="3" borderId="2" xfId="11" applyFont="1" applyFill="1" applyBorder="1" applyAlignment="1">
      <alignment horizontal="center" vertical="center" wrapText="1"/>
    </xf>
    <xf numFmtId="0" fontId="3" fillId="3" borderId="2" xfId="11" applyFont="1" applyFill="1" applyBorder="1" applyAlignment="1">
      <alignment horizontal="center" vertical="center"/>
    </xf>
    <xf numFmtId="0" fontId="8" fillId="3" borderId="2" xfId="12" applyFont="1" applyFill="1" applyBorder="1" applyAlignment="1">
      <alignment horizontal="center" vertical="center" wrapText="1"/>
    </xf>
    <xf numFmtId="0" fontId="3" fillId="3" borderId="2" xfId="12" applyFont="1" applyFill="1" applyBorder="1" applyAlignment="1">
      <alignment horizontal="center" vertical="center"/>
    </xf>
    <xf numFmtId="0" fontId="8" fillId="2" borderId="0" xfId="12" applyFont="1" applyFill="1" applyBorder="1" applyAlignment="1">
      <alignment horizontal="center" vertical="center" wrapText="1"/>
    </xf>
    <xf numFmtId="0" fontId="8" fillId="3" borderId="2" xfId="12"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3" borderId="2" xfId="1" applyFont="1" applyFill="1" applyBorder="1" applyAlignment="1">
      <alignment horizontal="left" vertical="center" wrapText="1"/>
    </xf>
    <xf numFmtId="0" fontId="8" fillId="3" borderId="2"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2" xfId="4" applyFont="1" applyFill="1" applyBorder="1" applyAlignment="1">
      <alignment horizontal="center" vertical="center"/>
    </xf>
    <xf numFmtId="0" fontId="8" fillId="3" borderId="2"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3" borderId="2" xfId="4" applyFont="1" applyFill="1" applyBorder="1" applyAlignment="1">
      <alignment horizontal="left" vertical="center" wrapText="1"/>
    </xf>
    <xf numFmtId="0" fontId="8" fillId="3" borderId="2" xfId="5" applyFont="1" applyFill="1" applyBorder="1" applyAlignment="1">
      <alignment horizontal="left" vertical="center" wrapText="1"/>
    </xf>
    <xf numFmtId="0" fontId="8" fillId="3" borderId="2" xfId="6" applyFont="1" applyFill="1" applyBorder="1" applyAlignment="1">
      <alignment horizontal="center" vertical="center" wrapText="1"/>
    </xf>
    <xf numFmtId="0" fontId="3" fillId="3" borderId="2" xfId="6" applyFont="1" applyFill="1" applyBorder="1" applyAlignment="1">
      <alignment horizontal="center" vertical="center"/>
    </xf>
    <xf numFmtId="0" fontId="8" fillId="3" borderId="2" xfId="6" applyFont="1" applyFill="1" applyBorder="1" applyAlignment="1">
      <alignment horizontal="left" vertical="center" wrapText="1"/>
    </xf>
    <xf numFmtId="0" fontId="3" fillId="2" borderId="0" xfId="0" applyFont="1" applyFill="1" applyAlignment="1">
      <alignment horizontal="center" vertical="center" wrapText="1"/>
    </xf>
    <xf numFmtId="0" fontId="33" fillId="6"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8" borderId="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21" fillId="6" borderId="0" xfId="0" applyFont="1" applyFill="1" applyBorder="1" applyAlignment="1">
      <alignment horizontal="center" vertical="center"/>
    </xf>
    <xf numFmtId="0" fontId="21" fillId="0" borderId="0" xfId="0" applyFont="1" applyBorder="1" applyAlignment="1">
      <alignment horizontal="center" vertical="center"/>
    </xf>
  </cellXfs>
  <cellStyles count="24">
    <cellStyle name="Hipervínculo" xfId="13" builtinId="8"/>
    <cellStyle name="Millares 2" xfId="14"/>
    <cellStyle name="Normal" xfId="0" builtinId="0"/>
    <cellStyle name="Normal 2" xfId="15"/>
    <cellStyle name="Normal 3" xfId="16"/>
    <cellStyle name="Normal_GRA10" xfId="18"/>
    <cellStyle name="Normal_Hoja1" xfId="1"/>
    <cellStyle name="Normal_Hoja10" xfId="10"/>
    <cellStyle name="Normal_Hoja10_1" xfId="22"/>
    <cellStyle name="Normal_Hoja12" xfId="11"/>
    <cellStyle name="Normal_Hoja13" xfId="12"/>
    <cellStyle name="Normal_Hoja2" xfId="2"/>
    <cellStyle name="Normal_Hoja3" xfId="3"/>
    <cellStyle name="Normal_Hoja3 2" xfId="20"/>
    <cellStyle name="Normal_Hoja4" xfId="4"/>
    <cellStyle name="Normal_Hoja5" xfId="5"/>
    <cellStyle name="Normal_Hoja5_1" xfId="19"/>
    <cellStyle name="Normal_Hoja6" xfId="6"/>
    <cellStyle name="Normal_Hoja7" xfId="7"/>
    <cellStyle name="Normal_Hoja8" xfId="8"/>
    <cellStyle name="Normal_Hoja9" xfId="9"/>
    <cellStyle name="Normal_Hoja9_1" xfId="21"/>
    <cellStyle name="Normal_MAPA 20" xfId="23"/>
    <cellStyle name="Porcentaje" xfId="17" builtinId="5"/>
  </cellStyles>
  <dxfs count="0"/>
  <tableStyles count="0" defaultTableStyle="TableStyleMedium2" defaultPivotStyle="PivotStyleLight16"/>
  <colors>
    <mruColors>
      <color rgb="FFE6B9B8"/>
      <color rgb="FF99CCFF"/>
      <color rgb="FF95B3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Calibri"/>
                <a:ea typeface="Calibri"/>
                <a:cs typeface="Calibri"/>
              </a:defRPr>
            </a:pPr>
            <a:r>
              <a:rPr lang="es-EC"/>
              <a:t>Número de matrimonios y divorcios registrados Años 2003 - 2012</a:t>
            </a:r>
          </a:p>
        </c:rich>
      </c:tx>
      <c:overlay val="0"/>
    </c:title>
    <c:autoTitleDeleted val="0"/>
    <c:plotArea>
      <c:layout/>
      <c:barChart>
        <c:barDir val="col"/>
        <c:grouping val="clustered"/>
        <c:varyColors val="0"/>
        <c:ser>
          <c:idx val="0"/>
          <c:order val="0"/>
          <c:tx>
            <c:strRef>
              <c:f>'GRA1'!$C$6</c:f>
              <c:strCache>
                <c:ptCount val="1"/>
                <c:pt idx="0">
                  <c:v>Matrimonios</c:v>
                </c:pt>
              </c:strCache>
            </c:strRef>
          </c:tx>
          <c:spPr>
            <a:solidFill>
              <a:srgbClr val="95B3D7"/>
            </a:solidFill>
          </c:spPr>
          <c:invertIfNegative val="0"/>
          <c:dLbls>
            <c:txPr>
              <a:bodyPr rot="-5400000" vert="horz"/>
              <a:lstStyle/>
              <a:p>
                <a:pPr algn="ct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numRef>
              <c:f>'GRA1'!$B$7:$B$16</c:f>
              <c:numCache>
                <c:formatCode>0</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'GRA1'!$C$7:$C$16</c:f>
              <c:numCache>
                <c:formatCode>#,##0</c:formatCode>
                <c:ptCount val="10"/>
                <c:pt idx="0">
                  <c:v>65393</c:v>
                </c:pt>
                <c:pt idx="1">
                  <c:v>63299</c:v>
                </c:pt>
                <c:pt idx="2">
                  <c:v>66612</c:v>
                </c:pt>
                <c:pt idx="3">
                  <c:v>74036</c:v>
                </c:pt>
                <c:pt idx="4">
                  <c:v>76154</c:v>
                </c:pt>
                <c:pt idx="5">
                  <c:v>76354</c:v>
                </c:pt>
                <c:pt idx="6">
                  <c:v>76892</c:v>
                </c:pt>
                <c:pt idx="7">
                  <c:v>74800</c:v>
                </c:pt>
                <c:pt idx="8">
                  <c:v>73579</c:v>
                </c:pt>
                <c:pt idx="9">
                  <c:v>57753</c:v>
                </c:pt>
              </c:numCache>
            </c:numRef>
          </c:val>
        </c:ser>
        <c:ser>
          <c:idx val="1"/>
          <c:order val="1"/>
          <c:tx>
            <c:strRef>
              <c:f>'GRA1'!$D$6</c:f>
              <c:strCache>
                <c:ptCount val="1"/>
                <c:pt idx="0">
                  <c:v>Divorcios</c:v>
                </c:pt>
              </c:strCache>
            </c:strRef>
          </c:tx>
          <c:spPr>
            <a:solidFill>
              <a:srgbClr val="E6B9B8"/>
            </a:solidFill>
          </c:spPr>
          <c:invertIfNegative val="0"/>
          <c:dLbls>
            <c:txPr>
              <a:bodyPr rot="-5400000" vert="horz"/>
              <a:lstStyle/>
              <a:p>
                <a:pPr algn="ctr">
                  <a:defRPr lang="es-MX" sz="800" b="0" i="0" u="none" strike="noStrike" baseline="0">
                    <a:solidFill>
                      <a:srgbClr val="000000"/>
                    </a:solidFill>
                    <a:latin typeface="Calibri"/>
                    <a:ea typeface="Calibri"/>
                    <a:cs typeface="Calibri"/>
                  </a:defRPr>
                </a:pPr>
                <a:endParaRPr lang="es-EC"/>
              </a:p>
            </c:txPr>
            <c:dLblPos val="inBase"/>
            <c:showLegendKey val="0"/>
            <c:showVal val="1"/>
            <c:showCatName val="0"/>
            <c:showSerName val="0"/>
            <c:showPercent val="0"/>
            <c:showBubbleSize val="0"/>
            <c:showLeaderLines val="0"/>
          </c:dLbls>
          <c:cat>
            <c:numRef>
              <c:f>'GRA1'!$B$7:$B$16</c:f>
              <c:numCache>
                <c:formatCode>0</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'GRA1'!$D$7:$D$16</c:f>
              <c:numCache>
                <c:formatCode>#,##0</c:formatCode>
                <c:ptCount val="10"/>
                <c:pt idx="0">
                  <c:v>10912</c:v>
                </c:pt>
                <c:pt idx="1">
                  <c:v>11251</c:v>
                </c:pt>
                <c:pt idx="2">
                  <c:v>11725</c:v>
                </c:pt>
                <c:pt idx="3">
                  <c:v>13981</c:v>
                </c:pt>
                <c:pt idx="4">
                  <c:v>14942</c:v>
                </c:pt>
                <c:pt idx="5">
                  <c:v>17111</c:v>
                </c:pt>
                <c:pt idx="6">
                  <c:v>17117</c:v>
                </c:pt>
                <c:pt idx="7">
                  <c:v>18231</c:v>
                </c:pt>
                <c:pt idx="8">
                  <c:v>21466</c:v>
                </c:pt>
                <c:pt idx="9">
                  <c:v>20299</c:v>
                </c:pt>
              </c:numCache>
            </c:numRef>
          </c:val>
        </c:ser>
        <c:dLbls>
          <c:showLegendKey val="0"/>
          <c:showVal val="0"/>
          <c:showCatName val="0"/>
          <c:showSerName val="0"/>
          <c:showPercent val="0"/>
          <c:showBubbleSize val="0"/>
        </c:dLbls>
        <c:gapWidth val="150"/>
        <c:axId val="99947648"/>
        <c:axId val="99949184"/>
      </c:barChart>
      <c:catAx>
        <c:axId val="99947648"/>
        <c:scaling>
          <c:orientation val="minMax"/>
        </c:scaling>
        <c:delete val="0"/>
        <c:axPos val="b"/>
        <c:numFmt formatCode="0" sourceLinked="1"/>
        <c:majorTickMark val="none"/>
        <c:minorTickMark val="none"/>
        <c:tickLblPos val="nextTo"/>
        <c:txPr>
          <a:bodyPr rot="0" vert="horz"/>
          <a:lstStyle/>
          <a:p>
            <a:pPr>
              <a:defRPr lang="es-MX" sz="1000" b="0" i="0" u="none" strike="noStrike" baseline="0">
                <a:solidFill>
                  <a:srgbClr val="000000"/>
                </a:solidFill>
                <a:latin typeface="Calibri"/>
                <a:ea typeface="Calibri"/>
                <a:cs typeface="Calibri"/>
              </a:defRPr>
            </a:pPr>
            <a:endParaRPr lang="es-EC"/>
          </a:p>
        </c:txPr>
        <c:crossAx val="99949184"/>
        <c:crosses val="autoZero"/>
        <c:auto val="1"/>
        <c:lblAlgn val="ctr"/>
        <c:lblOffset val="100"/>
        <c:noMultiLvlLbl val="0"/>
      </c:catAx>
      <c:valAx>
        <c:axId val="99949184"/>
        <c:scaling>
          <c:orientation val="minMax"/>
        </c:scaling>
        <c:delete val="1"/>
        <c:axPos val="l"/>
        <c:numFmt formatCode="#,##0" sourceLinked="1"/>
        <c:majorTickMark val="out"/>
        <c:minorTickMark val="none"/>
        <c:tickLblPos val="nextTo"/>
        <c:crossAx val="99947648"/>
        <c:crosses val="autoZero"/>
        <c:crossBetween val="between"/>
      </c:valAx>
      <c:spPr>
        <a:noFill/>
        <a:ln w="25400">
          <a:noFill/>
        </a:ln>
      </c:spPr>
    </c:plotArea>
    <c:legend>
      <c:legendPos val="r"/>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800" b="1" i="0" u="none" strike="noStrike" baseline="0">
                <a:solidFill>
                  <a:srgbClr val="000000"/>
                </a:solidFill>
                <a:latin typeface="Calibri"/>
                <a:ea typeface="Calibri"/>
                <a:cs typeface="Calibri"/>
              </a:defRPr>
            </a:pPr>
            <a:r>
              <a:rPr lang="es-EC" sz="1400"/>
              <a:t>Matrimonios</a:t>
            </a:r>
          </a:p>
        </c:rich>
      </c:tx>
      <c:overlay val="0"/>
      <c:spPr>
        <a:noFill/>
        <a:ln w="25400">
          <a:noFill/>
        </a:ln>
      </c:spPr>
    </c:title>
    <c:autoTitleDeleted val="0"/>
    <c:plotArea>
      <c:layout/>
      <c:barChart>
        <c:barDir val="bar"/>
        <c:grouping val="clustered"/>
        <c:varyColors val="0"/>
        <c:ser>
          <c:idx val="0"/>
          <c:order val="0"/>
          <c:tx>
            <c:strRef>
              <c:f>'GRA2'!$B$4</c:f>
              <c:strCache>
                <c:ptCount val="1"/>
                <c:pt idx="0">
                  <c:v>2003</c:v>
                </c:pt>
              </c:strCache>
            </c:strRef>
          </c:tx>
          <c:spPr>
            <a:solidFill>
              <a:srgbClr val="E6B9B8"/>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inBase"/>
            <c:showLegendKey val="0"/>
            <c:showVal val="1"/>
            <c:showCatName val="0"/>
            <c:showSerName val="0"/>
            <c:showPercent val="0"/>
            <c:showBubbleSize val="0"/>
            <c:showLeaderLines val="0"/>
          </c:dLbls>
          <c:cat>
            <c:strRef>
              <c:f>'GRA2'!$A$5:$A$16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'GRA2'!$B$5:$B$16</c:f>
              <c:numCache>
                <c:formatCode>#,##0</c:formatCode>
                <c:ptCount val="12"/>
                <c:pt idx="0">
                  <c:v>5737</c:v>
                </c:pt>
                <c:pt idx="1">
                  <c:v>6335</c:v>
                </c:pt>
                <c:pt idx="2">
                  <c:v>5429</c:v>
                </c:pt>
                <c:pt idx="3">
                  <c:v>5039</c:v>
                </c:pt>
                <c:pt idx="4">
                  <c:v>5651</c:v>
                </c:pt>
                <c:pt idx="5">
                  <c:v>4881</c:v>
                </c:pt>
                <c:pt idx="6">
                  <c:v>5351</c:v>
                </c:pt>
                <c:pt idx="7">
                  <c:v>5861</c:v>
                </c:pt>
                <c:pt idx="8">
                  <c:v>4779</c:v>
                </c:pt>
                <c:pt idx="9">
                  <c:v>5214</c:v>
                </c:pt>
                <c:pt idx="10">
                  <c:v>5212</c:v>
                </c:pt>
                <c:pt idx="11">
                  <c:v>5904</c:v>
                </c:pt>
              </c:numCache>
            </c:numRef>
          </c:val>
        </c:ser>
        <c:ser>
          <c:idx val="1"/>
          <c:order val="1"/>
          <c:tx>
            <c:strRef>
              <c:f>'GRA2'!$C$4</c:f>
              <c:strCache>
                <c:ptCount val="1"/>
                <c:pt idx="0">
                  <c:v>2012</c:v>
                </c:pt>
              </c:strCache>
            </c:strRef>
          </c:tx>
          <c:spPr>
            <a:solidFill>
              <a:srgbClr val="95B3D7"/>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strRef>
              <c:f>'GRA2'!$A$5:$A$16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'GRA2'!$C$5:$C$16</c:f>
              <c:numCache>
                <c:formatCode>#,##0</c:formatCode>
                <c:ptCount val="12"/>
                <c:pt idx="0">
                  <c:v>4114</c:v>
                </c:pt>
                <c:pt idx="1">
                  <c:v>5176</c:v>
                </c:pt>
                <c:pt idx="2">
                  <c:v>5183</c:v>
                </c:pt>
                <c:pt idx="3">
                  <c:v>4170</c:v>
                </c:pt>
                <c:pt idx="4">
                  <c:v>4469</c:v>
                </c:pt>
                <c:pt idx="5">
                  <c:v>4824</c:v>
                </c:pt>
                <c:pt idx="6">
                  <c:v>4914</c:v>
                </c:pt>
                <c:pt idx="7">
                  <c:v>5820</c:v>
                </c:pt>
                <c:pt idx="8">
                  <c:v>4293</c:v>
                </c:pt>
                <c:pt idx="9">
                  <c:v>4663</c:v>
                </c:pt>
                <c:pt idx="10">
                  <c:v>4808</c:v>
                </c:pt>
                <c:pt idx="11">
                  <c:v>5319</c:v>
                </c:pt>
              </c:numCache>
            </c:numRef>
          </c:val>
        </c:ser>
        <c:dLbls>
          <c:showLegendKey val="0"/>
          <c:showVal val="0"/>
          <c:showCatName val="0"/>
          <c:showSerName val="0"/>
          <c:showPercent val="0"/>
          <c:showBubbleSize val="0"/>
        </c:dLbls>
        <c:gapWidth val="55"/>
        <c:axId val="100628736"/>
        <c:axId val="123281408"/>
      </c:barChart>
      <c:catAx>
        <c:axId val="100628736"/>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123281408"/>
        <c:crosses val="autoZero"/>
        <c:auto val="1"/>
        <c:lblAlgn val="ctr"/>
        <c:lblOffset val="100"/>
        <c:noMultiLvlLbl val="0"/>
      </c:catAx>
      <c:valAx>
        <c:axId val="123281408"/>
        <c:scaling>
          <c:orientation val="minMax"/>
        </c:scaling>
        <c:delete val="1"/>
        <c:axPos val="t"/>
        <c:numFmt formatCode="#,##0" sourceLinked="1"/>
        <c:majorTickMark val="out"/>
        <c:minorTickMark val="none"/>
        <c:tickLblPos val="nextTo"/>
        <c:crossAx val="100628736"/>
        <c:crosses val="autoZero"/>
        <c:crossBetween val="between"/>
      </c:valAx>
    </c:plotArea>
    <c:legend>
      <c:legendPos val="r"/>
      <c:layout>
        <c:manualLayout>
          <c:xMode val="edge"/>
          <c:yMode val="edge"/>
          <c:x val="0.88671875"/>
          <c:y val="0.48640546819865088"/>
          <c:w val="9.5703125000000028E-2"/>
          <c:h val="0.14501542292107764"/>
        </c:manualLayout>
      </c:layout>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Calibri"/>
                <a:ea typeface="Calibri"/>
                <a:cs typeface="Calibri"/>
              </a:defRPr>
            </a:pPr>
            <a:r>
              <a:rPr lang="es-EC" sz="1400"/>
              <a:t>Divorcios</a:t>
            </a:r>
          </a:p>
        </c:rich>
      </c:tx>
      <c:overlay val="0"/>
      <c:spPr>
        <a:noFill/>
        <a:ln w="25400">
          <a:noFill/>
        </a:ln>
      </c:spPr>
    </c:title>
    <c:autoTitleDeleted val="0"/>
    <c:plotArea>
      <c:layout>
        <c:manualLayout>
          <c:layoutTarget val="inner"/>
          <c:xMode val="edge"/>
          <c:yMode val="edge"/>
          <c:x val="0.13559062136804437"/>
          <c:y val="0.20253389864728449"/>
          <c:w val="0.70987441638288806"/>
          <c:h val="0.75474518810148972"/>
        </c:manualLayout>
      </c:layout>
      <c:barChart>
        <c:barDir val="bar"/>
        <c:grouping val="clustered"/>
        <c:varyColors val="0"/>
        <c:ser>
          <c:idx val="0"/>
          <c:order val="0"/>
          <c:tx>
            <c:strRef>
              <c:f>'GRA2'!$D$4</c:f>
              <c:strCache>
                <c:ptCount val="1"/>
                <c:pt idx="0">
                  <c:v>2003</c:v>
                </c:pt>
              </c:strCache>
            </c:strRef>
          </c:tx>
          <c:spPr>
            <a:solidFill>
              <a:srgbClr val="E6B9B8"/>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inBase"/>
            <c:showLegendKey val="0"/>
            <c:showVal val="1"/>
            <c:showCatName val="0"/>
            <c:showSerName val="0"/>
            <c:showPercent val="0"/>
            <c:showBubbleSize val="0"/>
            <c:showLeaderLines val="0"/>
          </c:dLbls>
          <c:cat>
            <c:strRef>
              <c:f>'GRA2'!$A$5:$A$16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'GRA2'!$D$5:$D$16</c:f>
              <c:numCache>
                <c:formatCode>#,##0</c:formatCode>
                <c:ptCount val="12"/>
                <c:pt idx="0">
                  <c:v>948</c:v>
                </c:pt>
                <c:pt idx="1">
                  <c:v>898</c:v>
                </c:pt>
                <c:pt idx="2">
                  <c:v>811</c:v>
                </c:pt>
                <c:pt idx="3">
                  <c:v>904</c:v>
                </c:pt>
                <c:pt idx="4">
                  <c:v>1007</c:v>
                </c:pt>
                <c:pt idx="5">
                  <c:v>939</c:v>
                </c:pt>
                <c:pt idx="6">
                  <c:v>1100</c:v>
                </c:pt>
                <c:pt idx="7">
                  <c:v>805</c:v>
                </c:pt>
                <c:pt idx="8">
                  <c:v>935</c:v>
                </c:pt>
                <c:pt idx="9">
                  <c:v>925</c:v>
                </c:pt>
                <c:pt idx="10">
                  <c:v>819</c:v>
                </c:pt>
                <c:pt idx="11">
                  <c:v>821</c:v>
                </c:pt>
              </c:numCache>
            </c:numRef>
          </c:val>
        </c:ser>
        <c:ser>
          <c:idx val="1"/>
          <c:order val="1"/>
          <c:tx>
            <c:strRef>
              <c:f>'GRA2'!$E$4</c:f>
              <c:strCache>
                <c:ptCount val="1"/>
                <c:pt idx="0">
                  <c:v>2012</c:v>
                </c:pt>
              </c:strCache>
            </c:strRef>
          </c:tx>
          <c:spPr>
            <a:solidFill>
              <a:srgbClr val="95B3D7"/>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strRef>
              <c:f>'GRA2'!$A$5:$A$16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'GRA2'!$E$5:$E$16</c:f>
              <c:numCache>
                <c:formatCode>#,##0</c:formatCode>
                <c:ptCount val="12"/>
                <c:pt idx="0">
                  <c:v>1800</c:v>
                </c:pt>
                <c:pt idx="1">
                  <c:v>1639</c:v>
                </c:pt>
                <c:pt idx="2">
                  <c:v>1677</c:v>
                </c:pt>
                <c:pt idx="3">
                  <c:v>1615</c:v>
                </c:pt>
                <c:pt idx="4">
                  <c:v>1812</c:v>
                </c:pt>
                <c:pt idx="5">
                  <c:v>1697</c:v>
                </c:pt>
                <c:pt idx="6">
                  <c:v>1749</c:v>
                </c:pt>
                <c:pt idx="7">
                  <c:v>1908</c:v>
                </c:pt>
                <c:pt idx="8">
                  <c:v>1546</c:v>
                </c:pt>
                <c:pt idx="9">
                  <c:v>1766</c:v>
                </c:pt>
                <c:pt idx="10">
                  <c:v>1680</c:v>
                </c:pt>
                <c:pt idx="11">
                  <c:v>1410</c:v>
                </c:pt>
              </c:numCache>
            </c:numRef>
          </c:val>
        </c:ser>
        <c:dLbls>
          <c:showLegendKey val="0"/>
          <c:showVal val="0"/>
          <c:showCatName val="0"/>
          <c:showSerName val="0"/>
          <c:showPercent val="0"/>
          <c:showBubbleSize val="0"/>
        </c:dLbls>
        <c:gapWidth val="34"/>
        <c:axId val="123505280"/>
        <c:axId val="123527552"/>
      </c:barChart>
      <c:catAx>
        <c:axId val="123505280"/>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123527552"/>
        <c:crosses val="autoZero"/>
        <c:auto val="1"/>
        <c:lblAlgn val="ctr"/>
        <c:lblOffset val="100"/>
        <c:noMultiLvlLbl val="0"/>
      </c:catAx>
      <c:valAx>
        <c:axId val="123527552"/>
        <c:scaling>
          <c:orientation val="minMax"/>
        </c:scaling>
        <c:delete val="1"/>
        <c:axPos val="t"/>
        <c:numFmt formatCode="#,##0" sourceLinked="1"/>
        <c:majorTickMark val="out"/>
        <c:minorTickMark val="none"/>
        <c:tickLblPos val="nextTo"/>
        <c:crossAx val="123505280"/>
        <c:crosses val="autoZero"/>
        <c:crossBetween val="between"/>
      </c:valAx>
    </c:plotArea>
    <c:legend>
      <c:legendPos val="r"/>
      <c:layout>
        <c:manualLayout>
          <c:xMode val="edge"/>
          <c:yMode val="edge"/>
          <c:x val="0.88649788639433769"/>
          <c:y val="0.4892314153038565"/>
          <c:w val="9.589041095890416E-2"/>
          <c:h val="0.14769263072885114"/>
        </c:manualLayout>
      </c:layout>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Calibri"/>
                <a:ea typeface="Calibri"/>
                <a:cs typeface="Calibri"/>
              </a:defRPr>
            </a:pPr>
            <a:r>
              <a:rPr lang="es-EC" sz="1400"/>
              <a:t>Año 2003</a:t>
            </a:r>
          </a:p>
        </c:rich>
      </c:tx>
      <c:overlay val="0"/>
      <c:spPr>
        <a:noFill/>
        <a:ln w="25400">
          <a:noFill/>
        </a:ln>
      </c:spPr>
    </c:title>
    <c:autoTitleDeleted val="0"/>
    <c:plotArea>
      <c:layout>
        <c:manualLayout>
          <c:layoutTarget val="inner"/>
          <c:xMode val="edge"/>
          <c:yMode val="edge"/>
          <c:x val="0.25600535458685925"/>
          <c:y val="0.1412235045156669"/>
          <c:w val="0.62658571393479134"/>
          <c:h val="0.74074130001295468"/>
        </c:manualLayout>
      </c:layout>
      <c:barChart>
        <c:barDir val="bar"/>
        <c:grouping val="clustered"/>
        <c:varyColors val="0"/>
        <c:ser>
          <c:idx val="0"/>
          <c:order val="0"/>
          <c:tx>
            <c:strRef>
              <c:f>'GRA3'!$D$4</c:f>
              <c:strCache>
                <c:ptCount val="1"/>
                <c:pt idx="0">
                  <c:v>Matrimonios</c:v>
                </c:pt>
              </c:strCache>
            </c:strRef>
          </c:tx>
          <c:spPr>
            <a:solidFill>
              <a:srgbClr val="95B3D7"/>
            </a:solidFill>
          </c:spPr>
          <c:invertIfNegative val="0"/>
          <c:dLbls>
            <c:spPr>
              <a:noFill/>
              <a:ln w="25400">
                <a:noFill/>
              </a:ln>
            </c:spPr>
            <c:txPr>
              <a:bodyPr/>
              <a:lstStyle/>
              <a:p>
                <a:pPr>
                  <a:defRPr lang="es-MX" sz="8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'GRA3'!$C$5:$C$9</c:f>
              <c:strCache>
                <c:ptCount val="5"/>
                <c:pt idx="0">
                  <c:v>Región Sierra</c:v>
                </c:pt>
                <c:pt idx="1">
                  <c:v>Región Costa</c:v>
                </c:pt>
                <c:pt idx="2">
                  <c:v>Región Amazónica</c:v>
                </c:pt>
                <c:pt idx="3">
                  <c:v>Región Insular</c:v>
                </c:pt>
                <c:pt idx="4">
                  <c:v>Zonas No Delimitadas</c:v>
                </c:pt>
              </c:strCache>
            </c:strRef>
          </c:cat>
          <c:val>
            <c:numRef>
              <c:f>'GRA3'!$D$5:$D$9</c:f>
              <c:numCache>
                <c:formatCode>#,##0</c:formatCode>
                <c:ptCount val="5"/>
                <c:pt idx="0">
                  <c:v>37664</c:v>
                </c:pt>
                <c:pt idx="1">
                  <c:v>25190</c:v>
                </c:pt>
                <c:pt idx="2">
                  <c:v>2192</c:v>
                </c:pt>
                <c:pt idx="3">
                  <c:v>134</c:v>
                </c:pt>
                <c:pt idx="4">
                  <c:v>0</c:v>
                </c:pt>
              </c:numCache>
            </c:numRef>
          </c:val>
        </c:ser>
        <c:ser>
          <c:idx val="1"/>
          <c:order val="1"/>
          <c:tx>
            <c:strRef>
              <c:f>'GRA3'!$E$4</c:f>
              <c:strCache>
                <c:ptCount val="1"/>
                <c:pt idx="0">
                  <c:v>Divorcios</c:v>
                </c:pt>
              </c:strCache>
            </c:strRef>
          </c:tx>
          <c:spPr>
            <a:solidFill>
              <a:srgbClr val="E6B9B8"/>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strRef>
              <c:f>'GRA3'!$C$5:$C$9</c:f>
              <c:strCache>
                <c:ptCount val="5"/>
                <c:pt idx="0">
                  <c:v>Región Sierra</c:v>
                </c:pt>
                <c:pt idx="1">
                  <c:v>Región Costa</c:v>
                </c:pt>
                <c:pt idx="2">
                  <c:v>Región Amazónica</c:v>
                </c:pt>
                <c:pt idx="3">
                  <c:v>Región Insular</c:v>
                </c:pt>
                <c:pt idx="4">
                  <c:v>Zonas No Delimitadas</c:v>
                </c:pt>
              </c:strCache>
            </c:strRef>
          </c:cat>
          <c:val>
            <c:numRef>
              <c:f>'GRA3'!$E$5:$E$9</c:f>
              <c:numCache>
                <c:formatCode>#,##0</c:formatCode>
                <c:ptCount val="5"/>
                <c:pt idx="0">
                  <c:v>5600</c:v>
                </c:pt>
                <c:pt idx="1">
                  <c:v>4424</c:v>
                </c:pt>
                <c:pt idx="2">
                  <c:v>335</c:v>
                </c:pt>
                <c:pt idx="3">
                  <c:v>17</c:v>
                </c:pt>
                <c:pt idx="4">
                  <c:v>0</c:v>
                </c:pt>
              </c:numCache>
            </c:numRef>
          </c:val>
        </c:ser>
        <c:dLbls>
          <c:showLegendKey val="0"/>
          <c:showVal val="0"/>
          <c:showCatName val="0"/>
          <c:showSerName val="0"/>
          <c:showPercent val="0"/>
          <c:showBubbleSize val="0"/>
        </c:dLbls>
        <c:gapWidth val="75"/>
        <c:overlap val="-25"/>
        <c:axId val="144752000"/>
        <c:axId val="149970944"/>
      </c:barChart>
      <c:catAx>
        <c:axId val="144752000"/>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149970944"/>
        <c:crosses val="autoZero"/>
        <c:auto val="1"/>
        <c:lblAlgn val="ctr"/>
        <c:lblOffset val="100"/>
        <c:noMultiLvlLbl val="0"/>
      </c:catAx>
      <c:valAx>
        <c:axId val="149970944"/>
        <c:scaling>
          <c:orientation val="minMax"/>
        </c:scaling>
        <c:delete val="1"/>
        <c:axPos val="t"/>
        <c:numFmt formatCode="#,##0" sourceLinked="1"/>
        <c:majorTickMark val="out"/>
        <c:minorTickMark val="none"/>
        <c:tickLblPos val="nextTo"/>
        <c:crossAx val="144752000"/>
        <c:crosses val="autoZero"/>
        <c:crossBetween val="between"/>
      </c:valAx>
    </c:plotArea>
    <c:legend>
      <c:legendPos val="r"/>
      <c:layout>
        <c:manualLayout>
          <c:xMode val="edge"/>
          <c:yMode val="edge"/>
          <c:x val="0.14625909022518691"/>
          <c:y val="0.9075653778571795"/>
          <c:w val="0.70408412324255654"/>
          <c:h val="6.7227184837189494E-2"/>
        </c:manualLayout>
      </c:layout>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Calibri"/>
                <a:ea typeface="Calibri"/>
                <a:cs typeface="Calibri"/>
              </a:defRPr>
            </a:pPr>
            <a:r>
              <a:rPr lang="es-EC" sz="1400"/>
              <a:t>Año 2007</a:t>
            </a:r>
          </a:p>
        </c:rich>
      </c:tx>
      <c:overlay val="0"/>
      <c:spPr>
        <a:noFill/>
        <a:ln w="25400">
          <a:noFill/>
        </a:ln>
      </c:spPr>
    </c:title>
    <c:autoTitleDeleted val="0"/>
    <c:plotArea>
      <c:layout>
        <c:manualLayout>
          <c:layoutTarget val="inner"/>
          <c:xMode val="edge"/>
          <c:yMode val="edge"/>
          <c:x val="0.25600535458685925"/>
          <c:y val="0.1412235045156669"/>
          <c:w val="0.62658571393479134"/>
          <c:h val="0.74074130001295468"/>
        </c:manualLayout>
      </c:layout>
      <c:barChart>
        <c:barDir val="bar"/>
        <c:grouping val="clustered"/>
        <c:varyColors val="0"/>
        <c:ser>
          <c:idx val="0"/>
          <c:order val="0"/>
          <c:tx>
            <c:strRef>
              <c:f>'GRA3'!$F$4</c:f>
              <c:strCache>
                <c:ptCount val="1"/>
                <c:pt idx="0">
                  <c:v>Matrimonios</c:v>
                </c:pt>
              </c:strCache>
            </c:strRef>
          </c:tx>
          <c:spPr>
            <a:solidFill>
              <a:srgbClr val="95B3D7"/>
            </a:solidFill>
          </c:spPr>
          <c:invertIfNegative val="0"/>
          <c:dLbls>
            <c:spPr>
              <a:noFill/>
              <a:ln w="25400">
                <a:noFill/>
              </a:ln>
            </c:spPr>
            <c:txPr>
              <a:bodyPr/>
              <a:lstStyle/>
              <a:p>
                <a:pPr>
                  <a:defRPr lang="es-MX" sz="8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'GRA3'!$C$5:$C$10</c:f>
              <c:strCache>
                <c:ptCount val="6"/>
                <c:pt idx="0">
                  <c:v>Región Sierra</c:v>
                </c:pt>
                <c:pt idx="1">
                  <c:v>Región Costa</c:v>
                </c:pt>
                <c:pt idx="2">
                  <c:v>Región Amazónica</c:v>
                </c:pt>
                <c:pt idx="3">
                  <c:v>Región Insular</c:v>
                </c:pt>
                <c:pt idx="4">
                  <c:v>Zonas No Delimitadas</c:v>
                </c:pt>
                <c:pt idx="5">
                  <c:v>Exterior</c:v>
                </c:pt>
              </c:strCache>
            </c:strRef>
          </c:cat>
          <c:val>
            <c:numRef>
              <c:f>'GRA3'!$F$5:$F$10</c:f>
              <c:numCache>
                <c:formatCode>#,##0</c:formatCode>
                <c:ptCount val="6"/>
                <c:pt idx="0">
                  <c:v>41847</c:v>
                </c:pt>
                <c:pt idx="1">
                  <c:v>30004</c:v>
                </c:pt>
                <c:pt idx="2">
                  <c:v>2763</c:v>
                </c:pt>
                <c:pt idx="3">
                  <c:v>60</c:v>
                </c:pt>
                <c:pt idx="4">
                  <c:v>17</c:v>
                </c:pt>
                <c:pt idx="5">
                  <c:v>1463</c:v>
                </c:pt>
              </c:numCache>
            </c:numRef>
          </c:val>
        </c:ser>
        <c:ser>
          <c:idx val="1"/>
          <c:order val="1"/>
          <c:tx>
            <c:strRef>
              <c:f>'GRA3'!$G$4</c:f>
              <c:strCache>
                <c:ptCount val="1"/>
                <c:pt idx="0">
                  <c:v>Divorcios</c:v>
                </c:pt>
              </c:strCache>
            </c:strRef>
          </c:tx>
          <c:spPr>
            <a:solidFill>
              <a:srgbClr val="E6B9B8"/>
            </a:solidFill>
          </c:spPr>
          <c:invertIfNegative val="0"/>
          <c:dLbls>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strRef>
              <c:f>'GRA3'!$C$5:$C$10</c:f>
              <c:strCache>
                <c:ptCount val="6"/>
                <c:pt idx="0">
                  <c:v>Región Sierra</c:v>
                </c:pt>
                <c:pt idx="1">
                  <c:v>Región Costa</c:v>
                </c:pt>
                <c:pt idx="2">
                  <c:v>Región Amazónica</c:v>
                </c:pt>
                <c:pt idx="3">
                  <c:v>Región Insular</c:v>
                </c:pt>
                <c:pt idx="4">
                  <c:v>Zonas No Delimitadas</c:v>
                </c:pt>
                <c:pt idx="5">
                  <c:v>Exterior</c:v>
                </c:pt>
              </c:strCache>
            </c:strRef>
          </c:cat>
          <c:val>
            <c:numRef>
              <c:f>'GRA3'!$G$5:$G$10</c:f>
              <c:numCache>
                <c:formatCode>#,##0</c:formatCode>
                <c:ptCount val="6"/>
                <c:pt idx="0">
                  <c:v>7839</c:v>
                </c:pt>
                <c:pt idx="1">
                  <c:v>5961</c:v>
                </c:pt>
                <c:pt idx="2">
                  <c:v>450</c:v>
                </c:pt>
                <c:pt idx="3">
                  <c:v>12</c:v>
                </c:pt>
                <c:pt idx="4">
                  <c:v>12</c:v>
                </c:pt>
                <c:pt idx="5">
                  <c:v>668</c:v>
                </c:pt>
              </c:numCache>
            </c:numRef>
          </c:val>
        </c:ser>
        <c:dLbls>
          <c:showLegendKey val="0"/>
          <c:showVal val="0"/>
          <c:showCatName val="0"/>
          <c:showSerName val="0"/>
          <c:showPercent val="0"/>
          <c:showBubbleSize val="0"/>
        </c:dLbls>
        <c:gapWidth val="75"/>
        <c:overlap val="-25"/>
        <c:axId val="86759680"/>
        <c:axId val="86765568"/>
      </c:barChart>
      <c:catAx>
        <c:axId val="86759680"/>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86765568"/>
        <c:crosses val="autoZero"/>
        <c:auto val="1"/>
        <c:lblAlgn val="ctr"/>
        <c:lblOffset val="100"/>
        <c:noMultiLvlLbl val="0"/>
      </c:catAx>
      <c:valAx>
        <c:axId val="86765568"/>
        <c:scaling>
          <c:orientation val="minMax"/>
        </c:scaling>
        <c:delete val="1"/>
        <c:axPos val="t"/>
        <c:numFmt formatCode="#,##0" sourceLinked="1"/>
        <c:majorTickMark val="out"/>
        <c:minorTickMark val="none"/>
        <c:tickLblPos val="nextTo"/>
        <c:crossAx val="86759680"/>
        <c:crosses val="autoZero"/>
        <c:crossBetween val="between"/>
      </c:valAx>
    </c:plotArea>
    <c:legend>
      <c:legendPos val="r"/>
      <c:layout>
        <c:manualLayout>
          <c:xMode val="edge"/>
          <c:yMode val="edge"/>
          <c:x val="0.13167259786476868"/>
          <c:y val="0.9075653778571795"/>
          <c:w val="0.73665480427046326"/>
          <c:h val="6.7227184837189494E-2"/>
        </c:manualLayout>
      </c:layout>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Calibri"/>
                <a:ea typeface="Calibri"/>
                <a:cs typeface="Calibri"/>
              </a:defRPr>
            </a:pPr>
            <a:r>
              <a:rPr lang="es-EC" sz="1400"/>
              <a:t>Año 2012</a:t>
            </a:r>
          </a:p>
        </c:rich>
      </c:tx>
      <c:overlay val="0"/>
      <c:spPr>
        <a:noFill/>
        <a:ln w="25400">
          <a:noFill/>
        </a:ln>
      </c:spPr>
    </c:title>
    <c:autoTitleDeleted val="0"/>
    <c:plotArea>
      <c:layout>
        <c:manualLayout>
          <c:layoutTarget val="inner"/>
          <c:xMode val="edge"/>
          <c:yMode val="edge"/>
          <c:x val="0.25600535458685925"/>
          <c:y val="0.1412235045156669"/>
          <c:w val="0.62658571393479134"/>
          <c:h val="0.74074130001295468"/>
        </c:manualLayout>
      </c:layout>
      <c:barChart>
        <c:barDir val="bar"/>
        <c:grouping val="clustered"/>
        <c:varyColors val="0"/>
        <c:ser>
          <c:idx val="0"/>
          <c:order val="0"/>
          <c:tx>
            <c:strRef>
              <c:f>'GRA3'!$H$4</c:f>
              <c:strCache>
                <c:ptCount val="1"/>
                <c:pt idx="0">
                  <c:v>Matrimonios</c:v>
                </c:pt>
              </c:strCache>
            </c:strRef>
          </c:tx>
          <c:spPr>
            <a:solidFill>
              <a:srgbClr val="95B3D7"/>
            </a:solidFill>
          </c:spPr>
          <c:invertIfNegative val="0"/>
          <c:dLbls>
            <c:spPr>
              <a:noFill/>
              <a:ln w="25400">
                <a:noFill/>
              </a:ln>
            </c:spPr>
            <c:txPr>
              <a:bodyPr/>
              <a:lstStyle/>
              <a:p>
                <a:pPr>
                  <a:defRPr lang="es-MX" sz="8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'GRA3'!$C$5:$C$10</c:f>
              <c:strCache>
                <c:ptCount val="6"/>
                <c:pt idx="0">
                  <c:v>Región Sierra</c:v>
                </c:pt>
                <c:pt idx="1">
                  <c:v>Región Costa</c:v>
                </c:pt>
                <c:pt idx="2">
                  <c:v>Región Amazónica</c:v>
                </c:pt>
                <c:pt idx="3">
                  <c:v>Región Insular</c:v>
                </c:pt>
                <c:pt idx="4">
                  <c:v>Zonas No Delimitadas</c:v>
                </c:pt>
                <c:pt idx="5">
                  <c:v>Exterior</c:v>
                </c:pt>
              </c:strCache>
            </c:strRef>
          </c:cat>
          <c:val>
            <c:numRef>
              <c:f>'GRA3'!$H$5:$H$10</c:f>
              <c:numCache>
                <c:formatCode>#,##0</c:formatCode>
                <c:ptCount val="6"/>
                <c:pt idx="0">
                  <c:v>31576</c:v>
                </c:pt>
                <c:pt idx="1">
                  <c:v>23562</c:v>
                </c:pt>
                <c:pt idx="2">
                  <c:v>2213</c:v>
                </c:pt>
                <c:pt idx="3">
                  <c:v>210</c:v>
                </c:pt>
                <c:pt idx="4">
                  <c:v>2</c:v>
                </c:pt>
                <c:pt idx="5">
                  <c:v>190</c:v>
                </c:pt>
              </c:numCache>
            </c:numRef>
          </c:val>
        </c:ser>
        <c:ser>
          <c:idx val="1"/>
          <c:order val="1"/>
          <c:tx>
            <c:strRef>
              <c:f>'GRA3'!$I$4</c:f>
              <c:strCache>
                <c:ptCount val="1"/>
                <c:pt idx="0">
                  <c:v>Divorcios</c:v>
                </c:pt>
              </c:strCache>
            </c:strRef>
          </c:tx>
          <c:spPr>
            <a:solidFill>
              <a:srgbClr val="E6B9B8"/>
            </a:solidFill>
          </c:spPr>
          <c:invertIfNegative val="0"/>
          <c:dLbls>
            <c:dLbl>
              <c:idx val="0"/>
              <c:layout>
                <c:manualLayout>
                  <c:x val="-7.2568758045237394E-2"/>
                  <c:y val="2.9529788321618451E-7"/>
                </c:manualLayout>
              </c:layout>
              <c:dLblPos val="outEnd"/>
              <c:showLegendKey val="0"/>
              <c:showVal val="1"/>
              <c:showCatName val="0"/>
              <c:showSerName val="0"/>
              <c:showPercent val="0"/>
              <c:showBubbleSize val="0"/>
            </c:dLbl>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dLbls>
          <c:cat>
            <c:strRef>
              <c:f>'GRA3'!$C$5:$C$10</c:f>
              <c:strCache>
                <c:ptCount val="6"/>
                <c:pt idx="0">
                  <c:v>Región Sierra</c:v>
                </c:pt>
                <c:pt idx="1">
                  <c:v>Región Costa</c:v>
                </c:pt>
                <c:pt idx="2">
                  <c:v>Región Amazónica</c:v>
                </c:pt>
                <c:pt idx="3">
                  <c:v>Región Insular</c:v>
                </c:pt>
                <c:pt idx="4">
                  <c:v>Zonas No Delimitadas</c:v>
                </c:pt>
                <c:pt idx="5">
                  <c:v>Exterior</c:v>
                </c:pt>
              </c:strCache>
            </c:strRef>
          </c:cat>
          <c:val>
            <c:numRef>
              <c:f>'GRA3'!$I$5:$I$10</c:f>
              <c:numCache>
                <c:formatCode>#,##0</c:formatCode>
                <c:ptCount val="6"/>
                <c:pt idx="0">
                  <c:v>10335</c:v>
                </c:pt>
                <c:pt idx="1">
                  <c:v>8551</c:v>
                </c:pt>
                <c:pt idx="2">
                  <c:v>715</c:v>
                </c:pt>
                <c:pt idx="3">
                  <c:v>55</c:v>
                </c:pt>
                <c:pt idx="4">
                  <c:v>1</c:v>
                </c:pt>
                <c:pt idx="5">
                  <c:v>642</c:v>
                </c:pt>
              </c:numCache>
            </c:numRef>
          </c:val>
        </c:ser>
        <c:dLbls>
          <c:showLegendKey val="0"/>
          <c:showVal val="0"/>
          <c:showCatName val="0"/>
          <c:showSerName val="0"/>
          <c:showPercent val="0"/>
          <c:showBubbleSize val="0"/>
        </c:dLbls>
        <c:gapWidth val="75"/>
        <c:overlap val="-25"/>
        <c:axId val="86849024"/>
        <c:axId val="86850560"/>
      </c:barChart>
      <c:catAx>
        <c:axId val="86849024"/>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86850560"/>
        <c:crosses val="autoZero"/>
        <c:auto val="1"/>
        <c:lblAlgn val="ctr"/>
        <c:lblOffset val="100"/>
        <c:noMultiLvlLbl val="0"/>
      </c:catAx>
      <c:valAx>
        <c:axId val="86850560"/>
        <c:scaling>
          <c:orientation val="minMax"/>
        </c:scaling>
        <c:delete val="1"/>
        <c:axPos val="t"/>
        <c:numFmt formatCode="#,##0" sourceLinked="1"/>
        <c:majorTickMark val="out"/>
        <c:minorTickMark val="none"/>
        <c:tickLblPos val="nextTo"/>
        <c:crossAx val="86849024"/>
        <c:crosses val="autoZero"/>
        <c:crossBetween val="between"/>
      </c:valAx>
    </c:plotArea>
    <c:legend>
      <c:legendPos val="r"/>
      <c:layout>
        <c:manualLayout>
          <c:xMode val="edge"/>
          <c:yMode val="edge"/>
          <c:x val="0.14334470989761094"/>
          <c:y val="0.9075653778571795"/>
          <c:w val="0.70648464163822522"/>
          <c:h val="6.7227184837189494E-2"/>
        </c:manualLayout>
      </c:layout>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89" l="0.70000000000000062" r="0.70000000000000062" t="0.75000000000000189"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mn-lt"/>
                <a:ea typeface="Arial"/>
                <a:cs typeface="Arial"/>
              </a:defRPr>
            </a:pPr>
            <a:r>
              <a:rPr lang="es-EC" sz="1400">
                <a:latin typeface="+mn-lt"/>
              </a:rPr>
              <a:t>Hombres</a:t>
            </a:r>
          </a:p>
        </c:rich>
      </c:tx>
      <c:layout>
        <c:manualLayout>
          <c:xMode val="edge"/>
          <c:yMode val="edge"/>
          <c:x val="0.35447714425767735"/>
          <c:y val="6.0060218225230309E-3"/>
        </c:manualLayout>
      </c:layout>
      <c:overlay val="0"/>
      <c:spPr>
        <a:solidFill>
          <a:srgbClr val="FFFFFF"/>
        </a:solidFill>
        <a:ln w="3175">
          <a:noFill/>
          <a:prstDash val="solid"/>
        </a:ln>
      </c:spPr>
    </c:title>
    <c:autoTitleDeleted val="0"/>
    <c:plotArea>
      <c:layout>
        <c:manualLayout>
          <c:layoutTarget val="inner"/>
          <c:xMode val="edge"/>
          <c:yMode val="edge"/>
          <c:x val="0.28570180500487208"/>
          <c:y val="0.12797017489930876"/>
          <c:w val="0.65394612907429162"/>
          <c:h val="0.80823090807342779"/>
        </c:manualLayout>
      </c:layout>
      <c:barChart>
        <c:barDir val="bar"/>
        <c:grouping val="clustered"/>
        <c:varyColors val="1"/>
        <c:ser>
          <c:idx val="0"/>
          <c:order val="0"/>
          <c:spPr>
            <a:solidFill>
              <a:srgbClr val="95B3D7"/>
            </a:solidFill>
            <a:ln w="12700">
              <a:solidFill>
                <a:srgbClr val="000000"/>
              </a:solidFill>
              <a:prstDash val="solid"/>
            </a:ln>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Lbls>
            <c:dLbl>
              <c:idx val="0"/>
              <c:layout>
                <c:manualLayout>
                  <c:x val="1.2668283384728999E-3"/>
                  <c:y val="4.4866914158253153E-3"/>
                </c:manualLayout>
              </c:layout>
              <c:dLblPos val="outEnd"/>
              <c:showLegendKey val="0"/>
              <c:showVal val="1"/>
              <c:showCatName val="0"/>
              <c:showSerName val="0"/>
              <c:showPercent val="0"/>
              <c:showBubbleSize val="0"/>
            </c:dLbl>
            <c:dLbl>
              <c:idx val="1"/>
              <c:layout>
                <c:manualLayout>
                  <c:x val="1.3983613265071903E-3"/>
                  <c:y val="1.0826574606102261E-2"/>
                </c:manualLayout>
              </c:layout>
              <c:dLblPos val="outEnd"/>
              <c:showLegendKey val="0"/>
              <c:showVal val="1"/>
              <c:showCatName val="0"/>
              <c:showSerName val="0"/>
              <c:showPercent val="0"/>
              <c:showBubbleSize val="0"/>
            </c:dLbl>
            <c:dLbl>
              <c:idx val="2"/>
              <c:layout>
                <c:manualLayout>
                  <c:x val="1.4622316697104881E-3"/>
                  <c:y val="5.4662536552300654E-3"/>
                </c:manualLayout>
              </c:layout>
              <c:dLblPos val="outEnd"/>
              <c:showLegendKey val="0"/>
              <c:showVal val="1"/>
              <c:showCatName val="0"/>
              <c:showSerName val="0"/>
              <c:showPercent val="0"/>
              <c:showBubbleSize val="0"/>
            </c:dLbl>
            <c:dLbl>
              <c:idx val="3"/>
              <c:layout>
                <c:manualLayout>
                  <c:x val="8.4688083191126746E-4"/>
                  <c:y val="5.6771732362283544E-3"/>
                </c:manualLayout>
              </c:layout>
              <c:dLblPos val="outEnd"/>
              <c:showLegendKey val="0"/>
              <c:showVal val="1"/>
              <c:showCatName val="0"/>
              <c:showSerName val="0"/>
              <c:showPercent val="0"/>
              <c:showBubbleSize val="0"/>
            </c:dLbl>
            <c:dLbl>
              <c:idx val="4"/>
              <c:layout>
                <c:manualLayout>
                  <c:x val="-6.9878147360857466E-4"/>
                  <c:y val="6.4146035799579103E-3"/>
                </c:manualLayout>
              </c:layout>
              <c:dLblPos val="outEnd"/>
              <c:showLegendKey val="0"/>
              <c:showVal val="1"/>
              <c:showCatName val="0"/>
              <c:showSerName val="0"/>
              <c:showPercent val="0"/>
              <c:showBubbleSize val="0"/>
            </c:dLbl>
            <c:dLbl>
              <c:idx val="5"/>
              <c:layout>
                <c:manualLayout>
                  <c:x val="7.2432961088989727E-4"/>
                  <c:y val="8.9516287941484793E-3"/>
                </c:manualLayout>
              </c:layout>
              <c:dLblPos val="outEnd"/>
              <c:showLegendKey val="0"/>
              <c:showVal val="1"/>
              <c:showCatName val="0"/>
              <c:showSerName val="0"/>
              <c:showPercent val="0"/>
              <c:showBubbleSize val="0"/>
            </c:dLbl>
            <c:dLbl>
              <c:idx val="6"/>
              <c:layout>
                <c:manualLayout>
                  <c:x val="9.7202678562518087E-4"/>
                  <c:y val="7.3090413247893955E-3"/>
                </c:manualLayout>
              </c:layout>
              <c:dLblPos val="outEnd"/>
              <c:showLegendKey val="0"/>
              <c:showVal val="1"/>
              <c:showCatName val="0"/>
              <c:showSerName val="0"/>
              <c:showPercent val="0"/>
              <c:showBubbleSize val="0"/>
            </c:dLbl>
            <c:dLbl>
              <c:idx val="7"/>
              <c:layout>
                <c:manualLayout>
                  <c:x val="1.4029520074249275E-3"/>
                  <c:y val="2.6552536788757262E-3"/>
                </c:manualLayout>
              </c:layout>
              <c:dLblPos val="outEnd"/>
              <c:showLegendKey val="0"/>
              <c:showVal val="1"/>
              <c:showCatName val="0"/>
              <c:showSerName val="0"/>
              <c:showPercent val="0"/>
              <c:showBubbleSize val="0"/>
            </c:dLbl>
            <c:dLbl>
              <c:idx val="8"/>
              <c:layout>
                <c:manualLayout>
                  <c:x val="2.8258634971008827E-3"/>
                  <c:y val="5.0570255294664747E-3"/>
                </c:manualLayout>
              </c:layout>
              <c:dLblPos val="outEnd"/>
              <c:showLegendKey val="0"/>
              <c:showVal val="1"/>
              <c:showCatName val="0"/>
              <c:showSerName val="0"/>
              <c:showPercent val="0"/>
              <c:showBubbleSize val="0"/>
            </c:dLbl>
            <c:dLbl>
              <c:idx val="9"/>
              <c:layout>
                <c:manualLayout>
                  <c:x val="2.5775675378980692E-3"/>
                  <c:y val="5.2613243164424334E-3"/>
                </c:manualLayout>
              </c:layout>
              <c:dLblPos val="outEnd"/>
              <c:showLegendKey val="0"/>
              <c:showVal val="1"/>
              <c:showCatName val="0"/>
              <c:showSerName val="0"/>
              <c:showPercent val="0"/>
              <c:showBubbleSize val="0"/>
            </c:dLbl>
            <c:dLbl>
              <c:idx val="10"/>
              <c:layout>
                <c:manualLayout>
                  <c:x val="2.3288723890502227E-3"/>
                  <c:y val="7.0360123903431444E-3"/>
                </c:manualLayout>
              </c:layout>
              <c:dLblPos val="outEnd"/>
              <c:showLegendKey val="0"/>
              <c:showVal val="1"/>
              <c:showCatName val="0"/>
              <c:showSerName val="0"/>
              <c:showPercent val="0"/>
              <c:showBubbleSize val="0"/>
            </c:dLbl>
            <c:numFmt formatCode="0.00%" sourceLinked="0"/>
            <c:spPr>
              <a:noFill/>
              <a:ln w="25400">
                <a:noFill/>
              </a:ln>
            </c:spPr>
            <c:txPr>
              <a:bodyPr/>
              <a:lstStyle/>
              <a:p>
                <a:pPr>
                  <a:defRPr lang="es-MX"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'GRA4'!$E$6:$E$19</c:f>
              <c:strCache>
                <c:ptCount val="14"/>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'GRA4'!$G$6:$G$19</c:f>
              <c:numCache>
                <c:formatCode>0.00%</c:formatCode>
                <c:ptCount val="14"/>
                <c:pt idx="0">
                  <c:v>3.1167212092878292E-4</c:v>
                </c:pt>
                <c:pt idx="1">
                  <c:v>7.0766886568663104E-2</c:v>
                </c:pt>
                <c:pt idx="2">
                  <c:v>0.26931934271812719</c:v>
                </c:pt>
                <c:pt idx="3">
                  <c:v>0.27267847557702629</c:v>
                </c:pt>
                <c:pt idx="4">
                  <c:v>0.16343739719148789</c:v>
                </c:pt>
                <c:pt idx="5">
                  <c:v>7.8749155888005823E-2</c:v>
                </c:pt>
                <c:pt idx="6">
                  <c:v>4.4465222585839695E-2</c:v>
                </c:pt>
                <c:pt idx="7">
                  <c:v>2.8275587415372363E-2</c:v>
                </c:pt>
                <c:pt idx="8">
                  <c:v>1.9998961092930239E-2</c:v>
                </c:pt>
                <c:pt idx="9">
                  <c:v>1.4198396620089E-2</c:v>
                </c:pt>
                <c:pt idx="10">
                  <c:v>9.9388776340622997E-3</c:v>
                </c:pt>
                <c:pt idx="11">
                  <c:v>7.4628157844614136E-3</c:v>
                </c:pt>
                <c:pt idx="12">
                  <c:v>1.0631482347237374E-2</c:v>
                </c:pt>
                <c:pt idx="13">
                  <c:v>9.7657264557685312E-3</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dLbls>
          <c:showLegendKey val="0"/>
          <c:showVal val="0"/>
          <c:showCatName val="0"/>
          <c:showSerName val="0"/>
          <c:showPercent val="0"/>
          <c:showBubbleSize val="0"/>
        </c:dLbls>
        <c:gapWidth val="90"/>
        <c:axId val="87114112"/>
        <c:axId val="87115648"/>
      </c:barChart>
      <c:dateAx>
        <c:axId val="87114112"/>
        <c:scaling>
          <c:orientation val="maxMin"/>
        </c:scaling>
        <c:delete val="0"/>
        <c:axPos val="l"/>
        <c:numFmt formatCode="@" sourceLinked="0"/>
        <c:majorTickMark val="out"/>
        <c:minorTickMark val="none"/>
        <c:tickLblPos val="low"/>
        <c:txPr>
          <a:bodyPr rot="0" vert="horz"/>
          <a:lstStyle/>
          <a:p>
            <a:pPr>
              <a:defRPr lang="es-MX" sz="800" b="0" i="0" u="none" strike="noStrike" baseline="0">
                <a:solidFill>
                  <a:srgbClr val="000000"/>
                </a:solidFill>
                <a:latin typeface="Arial"/>
                <a:ea typeface="Arial"/>
                <a:cs typeface="Arial"/>
              </a:defRPr>
            </a:pPr>
            <a:endParaRPr lang="es-EC"/>
          </a:p>
        </c:txPr>
        <c:crossAx val="87115648"/>
        <c:crosses val="autoZero"/>
        <c:auto val="0"/>
        <c:lblOffset val="100"/>
        <c:baseTimeUnit val="days"/>
      </c:dateAx>
      <c:valAx>
        <c:axId val="87115648"/>
        <c:scaling>
          <c:orientation val="minMax"/>
        </c:scaling>
        <c:delete val="1"/>
        <c:axPos val="b"/>
        <c:numFmt formatCode="0.00%" sourceLinked="1"/>
        <c:majorTickMark val="out"/>
        <c:minorTickMark val="none"/>
        <c:tickLblPos val="nextTo"/>
        <c:crossAx val="87114112"/>
        <c:crosses val="max"/>
        <c:crossBetween val="between"/>
      </c:valAx>
      <c:spPr>
        <a:noFill/>
        <a:ln w="25400">
          <a:noFill/>
        </a:ln>
      </c:spPr>
    </c:plotArea>
    <c:plotVisOnly val="1"/>
    <c:dispBlanksAs val="gap"/>
    <c:showDLblsOverMax val="0"/>
  </c:chart>
  <c:spPr>
    <a:noFill/>
    <a:ln w="9525">
      <a:noFill/>
    </a:ln>
  </c:spPr>
  <c:txPr>
    <a:bodyPr/>
    <a:lstStyle/>
    <a:p>
      <a:pPr>
        <a:defRPr sz="1125"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400" b="1" i="0" u="none" strike="noStrike" baseline="0">
                <a:solidFill>
                  <a:srgbClr val="000000"/>
                </a:solidFill>
                <a:latin typeface="+mn-lt"/>
                <a:ea typeface="Arial"/>
                <a:cs typeface="Arial"/>
              </a:defRPr>
            </a:pPr>
            <a:r>
              <a:rPr lang="es-EC" sz="1400">
                <a:latin typeface="+mn-lt"/>
              </a:rPr>
              <a:t>Mujeres</a:t>
            </a:r>
          </a:p>
        </c:rich>
      </c:tx>
      <c:layout>
        <c:manualLayout>
          <c:xMode val="edge"/>
          <c:yMode val="edge"/>
          <c:x val="0.44067214931466947"/>
          <c:y val="2.7363887206406892E-3"/>
        </c:manualLayout>
      </c:layout>
      <c:overlay val="0"/>
      <c:spPr>
        <a:solidFill>
          <a:srgbClr val="FFFFFF"/>
        </a:solidFill>
        <a:ln w="3175">
          <a:noFill/>
          <a:prstDash val="solid"/>
        </a:ln>
      </c:spPr>
    </c:title>
    <c:autoTitleDeleted val="0"/>
    <c:plotArea>
      <c:layout>
        <c:manualLayout>
          <c:layoutTarget val="inner"/>
          <c:xMode val="edge"/>
          <c:yMode val="edge"/>
          <c:x val="0.23350807815689759"/>
          <c:y val="0.12177214237905123"/>
          <c:w val="0.75223237095363049"/>
          <c:h val="0.76903759522896309"/>
        </c:manualLayout>
      </c:layout>
      <c:barChart>
        <c:barDir val="bar"/>
        <c:grouping val="clustered"/>
        <c:varyColors val="1"/>
        <c:ser>
          <c:idx val="0"/>
          <c:order val="0"/>
          <c:tx>
            <c:strRef>
              <c:f>'GRA4'!$H$3:$I$3</c:f>
              <c:strCache>
                <c:ptCount val="1"/>
                <c:pt idx="0">
                  <c:v>Mujeres</c:v>
                </c:pt>
              </c:strCache>
            </c:strRef>
          </c:tx>
          <c:spPr>
            <a:solidFill>
              <a:srgbClr val="E6B9B8"/>
            </a:solidFill>
            <a:ln w="12700">
              <a:solidFill>
                <a:srgbClr val="000000"/>
              </a:solidFill>
              <a:prstDash val="solid"/>
            </a:ln>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Lbls>
            <c:dLbl>
              <c:idx val="0"/>
              <c:layout>
                <c:manualLayout>
                  <c:x val="1.2668283384728999E-3"/>
                  <c:y val="8.4906954198293531E-3"/>
                </c:manualLayout>
              </c:layout>
              <c:dLblPos val="outEnd"/>
              <c:showLegendKey val="0"/>
              <c:showVal val="1"/>
              <c:showCatName val="0"/>
              <c:showSerName val="0"/>
              <c:showPercent val="0"/>
              <c:showBubbleSize val="0"/>
            </c:dLbl>
            <c:dLbl>
              <c:idx val="1"/>
              <c:layout>
                <c:manualLayout>
                  <c:x val="1.3983613265071903E-3"/>
                  <c:y val="1.0826574606102261E-2"/>
                </c:manualLayout>
              </c:layout>
              <c:dLblPos val="outEnd"/>
              <c:showLegendKey val="0"/>
              <c:showVal val="1"/>
              <c:showCatName val="0"/>
              <c:showSerName val="0"/>
              <c:showPercent val="0"/>
              <c:showBubbleSize val="0"/>
            </c:dLbl>
            <c:dLbl>
              <c:idx val="2"/>
              <c:layout>
                <c:manualLayout>
                  <c:x val="1.4622316697104881E-3"/>
                  <c:y val="5.4662536552300654E-3"/>
                </c:manualLayout>
              </c:layout>
              <c:dLblPos val="outEnd"/>
              <c:showLegendKey val="0"/>
              <c:showVal val="1"/>
              <c:showCatName val="0"/>
              <c:showSerName val="0"/>
              <c:showPercent val="0"/>
              <c:showBubbleSize val="0"/>
            </c:dLbl>
            <c:dLbl>
              <c:idx val="3"/>
              <c:layout>
                <c:manualLayout>
                  <c:x val="8.4688083191126746E-4"/>
                  <c:y val="5.6771732362283544E-3"/>
                </c:manualLayout>
              </c:layout>
              <c:dLblPos val="outEnd"/>
              <c:showLegendKey val="0"/>
              <c:showVal val="1"/>
              <c:showCatName val="0"/>
              <c:showSerName val="0"/>
              <c:showPercent val="0"/>
              <c:showBubbleSize val="0"/>
            </c:dLbl>
            <c:dLbl>
              <c:idx val="4"/>
              <c:layout>
                <c:manualLayout>
                  <c:x val="-6.9878147360857466E-4"/>
                  <c:y val="6.4146035799579103E-3"/>
                </c:manualLayout>
              </c:layout>
              <c:dLblPos val="outEnd"/>
              <c:showLegendKey val="0"/>
              <c:showVal val="1"/>
              <c:showCatName val="0"/>
              <c:showSerName val="0"/>
              <c:showPercent val="0"/>
              <c:showBubbleSize val="0"/>
            </c:dLbl>
            <c:dLbl>
              <c:idx val="5"/>
              <c:layout>
                <c:manualLayout>
                  <c:x val="7.2432961088989727E-4"/>
                  <c:y val="8.9516287941484793E-3"/>
                </c:manualLayout>
              </c:layout>
              <c:dLblPos val="outEnd"/>
              <c:showLegendKey val="0"/>
              <c:showVal val="1"/>
              <c:showCatName val="0"/>
              <c:showSerName val="0"/>
              <c:showPercent val="0"/>
              <c:showBubbleSize val="0"/>
            </c:dLbl>
            <c:dLbl>
              <c:idx val="6"/>
              <c:layout>
                <c:manualLayout>
                  <c:x val="9.7202678562518087E-4"/>
                  <c:y val="7.3090413247893955E-3"/>
                </c:manualLayout>
              </c:layout>
              <c:dLblPos val="outEnd"/>
              <c:showLegendKey val="0"/>
              <c:showVal val="1"/>
              <c:showCatName val="0"/>
              <c:showSerName val="0"/>
              <c:showPercent val="0"/>
              <c:showBubbleSize val="0"/>
            </c:dLbl>
            <c:dLbl>
              <c:idx val="7"/>
              <c:layout>
                <c:manualLayout>
                  <c:x val="1.4029520074249275E-3"/>
                  <c:y val="2.6552536788757262E-3"/>
                </c:manualLayout>
              </c:layout>
              <c:dLblPos val="outEnd"/>
              <c:showLegendKey val="0"/>
              <c:showVal val="1"/>
              <c:showCatName val="0"/>
              <c:showSerName val="0"/>
              <c:showPercent val="0"/>
              <c:showBubbleSize val="0"/>
            </c:dLbl>
            <c:dLbl>
              <c:idx val="8"/>
              <c:layout>
                <c:manualLayout>
                  <c:x val="2.8258634971008827E-3"/>
                  <c:y val="5.0570255294664747E-3"/>
                </c:manualLayout>
              </c:layout>
              <c:dLblPos val="outEnd"/>
              <c:showLegendKey val="0"/>
              <c:showVal val="1"/>
              <c:showCatName val="0"/>
              <c:showSerName val="0"/>
              <c:showPercent val="0"/>
              <c:showBubbleSize val="0"/>
            </c:dLbl>
            <c:dLbl>
              <c:idx val="9"/>
              <c:layout>
                <c:manualLayout>
                  <c:x val="2.5775675378980692E-3"/>
                  <c:y val="5.2613243164424334E-3"/>
                </c:manualLayout>
              </c:layout>
              <c:dLblPos val="outEnd"/>
              <c:showLegendKey val="0"/>
              <c:showVal val="1"/>
              <c:showCatName val="0"/>
              <c:showSerName val="0"/>
              <c:showPercent val="0"/>
              <c:showBubbleSize val="0"/>
            </c:dLbl>
            <c:dLbl>
              <c:idx val="10"/>
              <c:layout>
                <c:manualLayout>
                  <c:x val="2.3288723890502227E-3"/>
                  <c:y val="7.0360123903431444E-3"/>
                </c:manualLayout>
              </c:layout>
              <c:dLblPos val="outEnd"/>
              <c:showLegendKey val="0"/>
              <c:showVal val="1"/>
              <c:showCatName val="0"/>
              <c:showSerName val="0"/>
              <c:showPercent val="0"/>
              <c:showBubbleSize val="0"/>
            </c:dLbl>
            <c:numFmt formatCode="0.00%" sourceLinked="0"/>
            <c:spPr>
              <a:noFill/>
              <a:ln w="25400">
                <a:noFill/>
              </a:ln>
            </c:spPr>
            <c:txPr>
              <a:bodyPr/>
              <a:lstStyle/>
              <a:p>
                <a:pPr>
                  <a:defRPr lang="es-MX"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'GRA4'!$E$6:$E$19</c:f>
              <c:strCache>
                <c:ptCount val="14"/>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'GRA4'!$I$6:$I$19</c:f>
              <c:numCache>
                <c:formatCode>0.00%</c:formatCode>
                <c:ptCount val="14"/>
                <c:pt idx="0">
                  <c:v>6.4585389503575572E-3</c:v>
                </c:pt>
                <c:pt idx="1">
                  <c:v>0.18343635828441812</c:v>
                </c:pt>
                <c:pt idx="2">
                  <c:v>0.30130036534898619</c:v>
                </c:pt>
                <c:pt idx="3">
                  <c:v>0.23455058611673851</c:v>
                </c:pt>
                <c:pt idx="4">
                  <c:v>0.11703288140875799</c:v>
                </c:pt>
                <c:pt idx="5">
                  <c:v>5.4663826987342651E-2</c:v>
                </c:pt>
                <c:pt idx="6">
                  <c:v>3.3227711114574135E-2</c:v>
                </c:pt>
                <c:pt idx="7">
                  <c:v>2.2076775232455458E-2</c:v>
                </c:pt>
                <c:pt idx="8">
                  <c:v>1.4215711737918376E-2</c:v>
                </c:pt>
                <c:pt idx="9">
                  <c:v>8.2073658511246164E-3</c:v>
                </c:pt>
                <c:pt idx="10">
                  <c:v>5.29842605578931E-3</c:v>
                </c:pt>
                <c:pt idx="11">
                  <c:v>3.5669142728516267E-3</c:v>
                </c:pt>
                <c:pt idx="12">
                  <c:v>4.2768341038560767E-3</c:v>
                </c:pt>
                <c:pt idx="13">
                  <c:v>1.168770453482936E-2</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dLbls>
          <c:showLegendKey val="0"/>
          <c:showVal val="0"/>
          <c:showCatName val="0"/>
          <c:showSerName val="0"/>
          <c:showPercent val="0"/>
          <c:showBubbleSize val="0"/>
        </c:dLbls>
        <c:gapWidth val="90"/>
        <c:axId val="87136128"/>
        <c:axId val="87137664"/>
      </c:barChart>
      <c:dateAx>
        <c:axId val="87136128"/>
        <c:scaling>
          <c:orientation val="maxMin"/>
        </c:scaling>
        <c:delete val="0"/>
        <c:axPos val="l"/>
        <c:numFmt formatCode="@" sourceLinked="0"/>
        <c:majorTickMark val="out"/>
        <c:minorTickMark val="none"/>
        <c:tickLblPos val="low"/>
        <c:spPr>
          <a:ln w="9525">
            <a:solidFill>
              <a:schemeClr val="tx1"/>
            </a:solidFill>
          </a:ln>
        </c:spPr>
        <c:txPr>
          <a:bodyPr rot="0" vert="horz"/>
          <a:lstStyle/>
          <a:p>
            <a:pPr>
              <a:defRPr lang="es-MX" sz="800" b="0" i="0" u="none" strike="noStrike" baseline="0">
                <a:solidFill>
                  <a:srgbClr val="000000"/>
                </a:solidFill>
                <a:latin typeface="Arial"/>
                <a:ea typeface="Arial"/>
                <a:cs typeface="Arial"/>
              </a:defRPr>
            </a:pPr>
            <a:endParaRPr lang="es-EC"/>
          </a:p>
        </c:txPr>
        <c:crossAx val="87137664"/>
        <c:crosses val="autoZero"/>
        <c:auto val="0"/>
        <c:lblOffset val="100"/>
        <c:baseTimeUnit val="days"/>
      </c:dateAx>
      <c:valAx>
        <c:axId val="87137664"/>
        <c:scaling>
          <c:orientation val="minMax"/>
        </c:scaling>
        <c:delete val="1"/>
        <c:axPos val="b"/>
        <c:numFmt formatCode="0.00%" sourceLinked="1"/>
        <c:majorTickMark val="out"/>
        <c:minorTickMark val="none"/>
        <c:tickLblPos val="nextTo"/>
        <c:crossAx val="87136128"/>
        <c:crosses val="max"/>
        <c:crossBetween val="between"/>
      </c:valAx>
      <c:spPr>
        <a:noFill/>
        <a:ln w="25400">
          <a:noFill/>
        </a:ln>
      </c:spPr>
    </c:plotArea>
    <c:plotVisOnly val="1"/>
    <c:dispBlanksAs val="gap"/>
    <c:showDLblsOverMax val="0"/>
  </c:chart>
  <c:spPr>
    <a:noFill/>
    <a:ln w="9525">
      <a:noFill/>
    </a:ln>
  </c:spPr>
  <c:txPr>
    <a:bodyPr/>
    <a:lstStyle/>
    <a:p>
      <a:pPr>
        <a:defRPr sz="1125"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Hombres</a:t>
            </a:r>
          </a:p>
        </c:rich>
      </c:tx>
      <c:overlay val="0"/>
      <c:spPr>
        <a:noFill/>
        <a:ln w="25400">
          <a:noFill/>
        </a:ln>
      </c:spPr>
    </c:title>
    <c:autoTitleDeleted val="0"/>
    <c:plotArea>
      <c:layout>
        <c:manualLayout>
          <c:layoutTarget val="inner"/>
          <c:xMode val="edge"/>
          <c:yMode val="edge"/>
          <c:x val="0.24023083795286754"/>
          <c:y val="8.8607927173660922E-2"/>
          <c:w val="0.72592410092501669"/>
          <c:h val="0.83016977308216222"/>
        </c:manualLayout>
      </c:layout>
      <c:barChart>
        <c:barDir val="bar"/>
        <c:grouping val="clustered"/>
        <c:varyColors val="0"/>
        <c:ser>
          <c:idx val="0"/>
          <c:order val="0"/>
          <c:spPr>
            <a:solidFill>
              <a:srgbClr val="95B3D7"/>
            </a:solidFill>
            <a:ln w="25400">
              <a:noFill/>
            </a:ln>
          </c:spPr>
          <c:invertIfNegative val="0"/>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'GRA5'!$E$6:$E$19</c:f>
              <c:strCache>
                <c:ptCount val="14"/>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'GRA5'!$G$6:$G$19</c:f>
              <c:numCache>
                <c:formatCode>0.00%</c:formatCode>
                <c:ptCount val="14"/>
                <c:pt idx="0">
                  <c:v>0</c:v>
                </c:pt>
                <c:pt idx="1">
                  <c:v>8.374796788019114E-4</c:v>
                </c:pt>
                <c:pt idx="2">
                  <c:v>2.7587565889945317E-2</c:v>
                </c:pt>
                <c:pt idx="3">
                  <c:v>8.6408197448150162E-2</c:v>
                </c:pt>
                <c:pt idx="4">
                  <c:v>0.13429232967141239</c:v>
                </c:pt>
                <c:pt idx="5">
                  <c:v>0.12724764766737279</c:v>
                </c:pt>
                <c:pt idx="6">
                  <c:v>0.1216316074683482</c:v>
                </c:pt>
                <c:pt idx="7">
                  <c:v>9.6901325188432932E-2</c:v>
                </c:pt>
                <c:pt idx="8">
                  <c:v>7.7392975023400173E-2</c:v>
                </c:pt>
                <c:pt idx="9">
                  <c:v>5.0347307749150201E-2</c:v>
                </c:pt>
                <c:pt idx="10">
                  <c:v>3.044484949997537E-2</c:v>
                </c:pt>
                <c:pt idx="11">
                  <c:v>1.6256958470860634E-2</c:v>
                </c:pt>
                <c:pt idx="12">
                  <c:v>1.7045174639144785E-2</c:v>
                </c:pt>
                <c:pt idx="13">
                  <c:v>0.21360658160500517</c:v>
                </c:pt>
              </c:numCache>
            </c:numRef>
          </c:val>
        </c:ser>
        <c:dLbls>
          <c:showLegendKey val="0"/>
          <c:showVal val="0"/>
          <c:showCatName val="0"/>
          <c:showSerName val="0"/>
          <c:showPercent val="0"/>
          <c:showBubbleSize val="0"/>
        </c:dLbls>
        <c:gapWidth val="100"/>
        <c:axId val="87262720"/>
        <c:axId val="87264256"/>
      </c:barChart>
      <c:catAx>
        <c:axId val="87262720"/>
        <c:scaling>
          <c:orientation val="maxMin"/>
        </c:scaling>
        <c:delete val="0"/>
        <c:axPos val="l"/>
        <c:numFmt formatCode="General" sourceLinked="1"/>
        <c:majorTickMark val="out"/>
        <c:minorTickMark val="none"/>
        <c:tickLblPos val="nextTo"/>
        <c:txPr>
          <a:bodyPr rot="0" vert="horz"/>
          <a:lstStyle/>
          <a:p>
            <a:pPr>
              <a:defRPr lang="es-MX" sz="700" b="0" i="0" u="none" strike="noStrike" baseline="0">
                <a:solidFill>
                  <a:srgbClr val="000000"/>
                </a:solidFill>
                <a:latin typeface="Arial"/>
                <a:ea typeface="Arial"/>
                <a:cs typeface="Arial"/>
              </a:defRPr>
            </a:pPr>
            <a:endParaRPr lang="es-EC"/>
          </a:p>
        </c:txPr>
        <c:crossAx val="87264256"/>
        <c:crosses val="autoZero"/>
        <c:auto val="1"/>
        <c:lblAlgn val="ctr"/>
        <c:lblOffset val="100"/>
        <c:noMultiLvlLbl val="0"/>
      </c:catAx>
      <c:valAx>
        <c:axId val="87264256"/>
        <c:scaling>
          <c:orientation val="minMax"/>
        </c:scaling>
        <c:delete val="1"/>
        <c:axPos val="t"/>
        <c:numFmt formatCode="0.00%" sourceLinked="1"/>
        <c:majorTickMark val="out"/>
        <c:minorTickMark val="none"/>
        <c:tickLblPos val="nextTo"/>
        <c:crossAx val="87262720"/>
        <c:crosses val="autoZero"/>
        <c:crossBetween val="between"/>
      </c:valAx>
      <c:spPr>
        <a:noFill/>
        <a:ln w="25400">
          <a:noFill/>
        </a:ln>
      </c:spPr>
    </c:plotArea>
    <c:plotVisOnly val="1"/>
    <c:dispBlanksAs val="zero"/>
    <c:showDLblsOverMax val="0"/>
  </c:chart>
  <c:spPr>
    <a:noFill/>
    <a:ln w="9525">
      <a:noFill/>
    </a:ln>
  </c:spPr>
  <c:txPr>
    <a:bodyPr/>
    <a:lstStyle/>
    <a:p>
      <a:pPr>
        <a:defRPr sz="115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Mujeres</a:t>
            </a:r>
          </a:p>
        </c:rich>
      </c:tx>
      <c:overlay val="0"/>
      <c:spPr>
        <a:noFill/>
        <a:ln w="25400">
          <a:noFill/>
        </a:ln>
      </c:spPr>
    </c:title>
    <c:autoTitleDeleted val="0"/>
    <c:plotArea>
      <c:layout>
        <c:manualLayout>
          <c:layoutTarget val="inner"/>
          <c:xMode val="edge"/>
          <c:yMode val="edge"/>
          <c:x val="0.21639560877675101"/>
          <c:y val="7.8864353312302835E-2"/>
          <c:w val="0.65521474372665356"/>
          <c:h val="0.83596214511040956"/>
        </c:manualLayout>
      </c:layout>
      <c:barChart>
        <c:barDir val="bar"/>
        <c:grouping val="clustered"/>
        <c:varyColors val="0"/>
        <c:ser>
          <c:idx val="0"/>
          <c:order val="0"/>
          <c:spPr>
            <a:solidFill>
              <a:srgbClr val="E6B9B8"/>
            </a:solidFill>
            <a:ln w="25400">
              <a:noFill/>
            </a:ln>
          </c:spPr>
          <c:invertIfNegative val="0"/>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'GRA5'!$E$6:$E$19</c:f>
              <c:strCache>
                <c:ptCount val="14"/>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'GRA5'!$I$6:$I$19</c:f>
              <c:numCache>
                <c:formatCode>0.00%</c:formatCode>
                <c:ptCount val="14"/>
                <c:pt idx="0">
                  <c:v>4.9263510517759495E-5</c:v>
                </c:pt>
                <c:pt idx="1">
                  <c:v>6.8968914724863292E-3</c:v>
                </c:pt>
                <c:pt idx="2">
                  <c:v>5.6800827626976698E-2</c:v>
                </c:pt>
                <c:pt idx="3">
                  <c:v>0.11975959406867333</c:v>
                </c:pt>
                <c:pt idx="4">
                  <c:v>0.14148480220700527</c:v>
                </c:pt>
                <c:pt idx="5">
                  <c:v>0.12645943149908861</c:v>
                </c:pt>
                <c:pt idx="6">
                  <c:v>0.11069510813340559</c:v>
                </c:pt>
                <c:pt idx="7">
                  <c:v>8.9462535100251248E-2</c:v>
                </c:pt>
                <c:pt idx="8">
                  <c:v>5.6702300605941176E-2</c:v>
                </c:pt>
                <c:pt idx="9">
                  <c:v>3.6652051825213063E-2</c:v>
                </c:pt>
                <c:pt idx="10">
                  <c:v>1.9853194738657078E-2</c:v>
                </c:pt>
                <c:pt idx="11">
                  <c:v>1.0000492635105178E-2</c:v>
                </c:pt>
                <c:pt idx="12">
                  <c:v>8.6703778511256716E-3</c:v>
                </c:pt>
                <c:pt idx="13">
                  <c:v>0.21651312872555298</c:v>
                </c:pt>
              </c:numCache>
            </c:numRef>
          </c:val>
        </c:ser>
        <c:dLbls>
          <c:showLegendKey val="0"/>
          <c:showVal val="0"/>
          <c:showCatName val="0"/>
          <c:showSerName val="0"/>
          <c:showPercent val="0"/>
          <c:showBubbleSize val="0"/>
        </c:dLbls>
        <c:gapWidth val="100"/>
        <c:axId val="87272448"/>
        <c:axId val="87278336"/>
      </c:barChart>
      <c:catAx>
        <c:axId val="87272448"/>
        <c:scaling>
          <c:orientation val="maxMin"/>
        </c:scaling>
        <c:delete val="0"/>
        <c:axPos val="l"/>
        <c:numFmt formatCode="General" sourceLinked="1"/>
        <c:majorTickMark val="out"/>
        <c:minorTickMark val="none"/>
        <c:tickLblPos val="low"/>
        <c:spPr>
          <a:ln>
            <a:solidFill>
              <a:schemeClr val="tx1"/>
            </a:solidFill>
          </a:ln>
        </c:spPr>
        <c:txPr>
          <a:bodyPr rot="0" vert="horz"/>
          <a:lstStyle/>
          <a:p>
            <a:pPr>
              <a:defRPr lang="es-MX" sz="700" b="0" i="0" u="none" strike="noStrike" baseline="0">
                <a:solidFill>
                  <a:srgbClr val="000000"/>
                </a:solidFill>
                <a:latin typeface="Arial"/>
                <a:ea typeface="Arial"/>
                <a:cs typeface="Arial"/>
              </a:defRPr>
            </a:pPr>
            <a:endParaRPr lang="es-EC"/>
          </a:p>
        </c:txPr>
        <c:crossAx val="87278336"/>
        <c:crosses val="autoZero"/>
        <c:auto val="1"/>
        <c:lblAlgn val="ctr"/>
        <c:lblOffset val="100"/>
        <c:noMultiLvlLbl val="0"/>
      </c:catAx>
      <c:valAx>
        <c:axId val="87278336"/>
        <c:scaling>
          <c:orientation val="minMax"/>
        </c:scaling>
        <c:delete val="1"/>
        <c:axPos val="t"/>
        <c:numFmt formatCode="0.00%" sourceLinked="1"/>
        <c:majorTickMark val="out"/>
        <c:minorTickMark val="none"/>
        <c:tickLblPos val="nextTo"/>
        <c:crossAx val="87272448"/>
        <c:crosses val="autoZero"/>
        <c:crossBetween val="between"/>
      </c:valAx>
    </c:plotArea>
    <c:plotVisOnly val="1"/>
    <c:dispBlanksAs val="zero"/>
    <c:showDLblsOverMax val="0"/>
  </c:chart>
  <c:spPr>
    <a:noFill/>
    <a:ln w="9525">
      <a:noFill/>
    </a:ln>
  </c:spPr>
  <c:txPr>
    <a:bodyPr/>
    <a:lstStyle/>
    <a:p>
      <a:pPr>
        <a:defRPr sz="115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 footer="0"/>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Año 2012</a:t>
            </a:r>
          </a:p>
        </c:rich>
      </c:tx>
      <c:layout>
        <c:manualLayout>
          <c:xMode val="edge"/>
          <c:yMode val="edge"/>
          <c:x val="0.43833372941058435"/>
          <c:y val="1.2436879733467682E-2"/>
        </c:manualLayout>
      </c:layout>
      <c:overlay val="0"/>
      <c:spPr>
        <a:noFill/>
        <a:ln w="25400">
          <a:noFill/>
        </a:ln>
      </c:spPr>
    </c:title>
    <c:autoTitleDeleted val="0"/>
    <c:plotArea>
      <c:layout>
        <c:manualLayout>
          <c:layoutTarget val="inner"/>
          <c:xMode val="edge"/>
          <c:yMode val="edge"/>
          <c:x val="0.24167317499946653"/>
          <c:y val="9.2592510443236867E-2"/>
          <c:w val="0.74440944881890003"/>
          <c:h val="0.73729143985619405"/>
        </c:manualLayout>
      </c:layout>
      <c:barChart>
        <c:barDir val="bar"/>
        <c:grouping val="clustered"/>
        <c:varyColors val="0"/>
        <c:ser>
          <c:idx val="0"/>
          <c:order val="0"/>
          <c:tx>
            <c:v>HOMBRES</c:v>
          </c:tx>
          <c:spPr>
            <a:solidFill>
              <a:srgbClr val="95B3D7"/>
            </a:solidFill>
            <a:ln w="12700">
              <a:solidFill>
                <a:srgbClr val="000000"/>
              </a:solidFill>
              <a:prstDash val="solid"/>
            </a:ln>
          </c:spPr>
          <c:invertIfNegative val="0"/>
          <c:dLbls>
            <c:numFmt formatCode="0.00%" sourceLinked="0"/>
            <c:spPr>
              <a:noFill/>
              <a:ln w="25400">
                <a:noFill/>
              </a:ln>
            </c:spPr>
            <c:txPr>
              <a:bodyPr/>
              <a:lstStyle/>
              <a:p>
                <a:pPr>
                  <a:defRPr lang="es-MX"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'GRA6'!$B$26:$B$35</c:f>
              <c:strCache>
                <c:ptCount val="10"/>
                <c:pt idx="0">
                  <c:v>Ninguna</c:v>
                </c:pt>
                <c:pt idx="1">
                  <c:v>C. De alfabetización</c:v>
                </c:pt>
                <c:pt idx="2">
                  <c:v>Primaria</c:v>
                </c:pt>
                <c:pt idx="3">
                  <c:v>Secundaria</c:v>
                </c:pt>
                <c:pt idx="4">
                  <c:v>Educación básica</c:v>
                </c:pt>
                <c:pt idx="5">
                  <c:v>Educación media</c:v>
                </c:pt>
                <c:pt idx="6">
                  <c:v>Ciclo post-bachillerato</c:v>
                </c:pt>
                <c:pt idx="7">
                  <c:v>Superior</c:v>
                </c:pt>
                <c:pt idx="8">
                  <c:v>Postgrado</c:v>
                </c:pt>
                <c:pt idx="9">
                  <c:v>Se ignora</c:v>
                </c:pt>
              </c:strCache>
            </c:strRef>
          </c:cat>
          <c:val>
            <c:numRef>
              <c:f>'GRA6'!$D$26:$D$35</c:f>
              <c:numCache>
                <c:formatCode>0.00%</c:formatCode>
                <c:ptCount val="10"/>
                <c:pt idx="0">
                  <c:v>7.3935553131439062E-3</c:v>
                </c:pt>
                <c:pt idx="1">
                  <c:v>4.7616574030786276E-3</c:v>
                </c:pt>
                <c:pt idx="2">
                  <c:v>0.20681176735407683</c:v>
                </c:pt>
                <c:pt idx="3">
                  <c:v>0.45595899780098004</c:v>
                </c:pt>
                <c:pt idx="4">
                  <c:v>4.1313871140893112E-2</c:v>
                </c:pt>
                <c:pt idx="5">
                  <c:v>1.9237095908437658E-2</c:v>
                </c:pt>
                <c:pt idx="6">
                  <c:v>6.0395130988866376E-2</c:v>
                </c:pt>
                <c:pt idx="7">
                  <c:v>0.15651135005973715</c:v>
                </c:pt>
                <c:pt idx="8">
                  <c:v>5.5062074697418313E-3</c:v>
                </c:pt>
                <c:pt idx="9">
                  <c:v>4.211036656104445E-2</c:v>
                </c:pt>
              </c:numCache>
            </c:numRef>
          </c:val>
        </c:ser>
        <c:ser>
          <c:idx val="1"/>
          <c:order val="1"/>
          <c:tx>
            <c:v>MUJERES</c:v>
          </c:tx>
          <c:spPr>
            <a:solidFill>
              <a:srgbClr val="E6B9B8"/>
            </a:solidFill>
            <a:ln w="12700">
              <a:solidFill>
                <a:srgbClr val="000000"/>
              </a:solidFill>
              <a:prstDash val="solid"/>
            </a:ln>
          </c:spPr>
          <c:invertIfNegative val="0"/>
          <c:dLbls>
            <c:numFmt formatCode="0.00%" sourceLinked="0"/>
            <c:spPr>
              <a:noFill/>
              <a:ln w="25400">
                <a:noFill/>
              </a:ln>
            </c:spPr>
            <c:txPr>
              <a:bodyPr/>
              <a:lstStyle/>
              <a:p>
                <a:pPr>
                  <a:defRPr lang="es-MX"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'GRA6'!$B$26:$B$35</c:f>
              <c:strCache>
                <c:ptCount val="10"/>
                <c:pt idx="0">
                  <c:v>Ninguna</c:v>
                </c:pt>
                <c:pt idx="1">
                  <c:v>C. De alfabetización</c:v>
                </c:pt>
                <c:pt idx="2">
                  <c:v>Primaria</c:v>
                </c:pt>
                <c:pt idx="3">
                  <c:v>Secundaria</c:v>
                </c:pt>
                <c:pt idx="4">
                  <c:v>Educación básica</c:v>
                </c:pt>
                <c:pt idx="5">
                  <c:v>Educación media</c:v>
                </c:pt>
                <c:pt idx="6">
                  <c:v>Ciclo post-bachillerato</c:v>
                </c:pt>
                <c:pt idx="7">
                  <c:v>Superior</c:v>
                </c:pt>
                <c:pt idx="8">
                  <c:v>Postgrado</c:v>
                </c:pt>
                <c:pt idx="9">
                  <c:v>Se ignora</c:v>
                </c:pt>
              </c:strCache>
            </c:strRef>
          </c:cat>
          <c:val>
            <c:numRef>
              <c:f>'GRA6'!$F$26:$F$35</c:f>
              <c:numCache>
                <c:formatCode>0.00%</c:formatCode>
                <c:ptCount val="10"/>
                <c:pt idx="0">
                  <c:v>7.9303239658545868E-3</c:v>
                </c:pt>
                <c:pt idx="1">
                  <c:v>5.4888923519124545E-3</c:v>
                </c:pt>
                <c:pt idx="2">
                  <c:v>0.20327948331688397</c:v>
                </c:pt>
                <c:pt idx="3">
                  <c:v>0.44906758090488808</c:v>
                </c:pt>
                <c:pt idx="4">
                  <c:v>4.0032552421519228E-2</c:v>
                </c:pt>
                <c:pt idx="5">
                  <c:v>2.0466469274323412E-2</c:v>
                </c:pt>
                <c:pt idx="6">
                  <c:v>5.6880162069502881E-2</c:v>
                </c:pt>
                <c:pt idx="7">
                  <c:v>0.16483992173566742</c:v>
                </c:pt>
                <c:pt idx="8">
                  <c:v>4.1902585147091925E-3</c:v>
                </c:pt>
                <c:pt idx="9">
                  <c:v>4.78243554447388E-2</c:v>
                </c:pt>
              </c:numCache>
            </c:numRef>
          </c:val>
        </c:ser>
        <c:dLbls>
          <c:showLegendKey val="0"/>
          <c:showVal val="0"/>
          <c:showCatName val="0"/>
          <c:showSerName val="0"/>
          <c:showPercent val="0"/>
          <c:showBubbleSize val="0"/>
        </c:dLbls>
        <c:gapWidth val="11"/>
        <c:axId val="88866816"/>
        <c:axId val="88868352"/>
      </c:barChart>
      <c:catAx>
        <c:axId val="88866816"/>
        <c:scaling>
          <c:orientation val="maxMin"/>
        </c:scaling>
        <c:delete val="0"/>
        <c:axPos val="l"/>
        <c:numFmt formatCode="General" sourceLinked="1"/>
        <c:majorTickMark val="in"/>
        <c:minorTickMark val="in"/>
        <c:tickLblPos val="nextTo"/>
        <c:spPr>
          <a:ln w="3175">
            <a:solidFill>
              <a:srgbClr val="000000"/>
            </a:solidFill>
            <a:prstDash val="solid"/>
          </a:ln>
        </c:spPr>
        <c:txPr>
          <a:bodyPr rot="0" vert="horz"/>
          <a:lstStyle/>
          <a:p>
            <a:pPr>
              <a:defRPr lang="es-MX" sz="600" b="1" i="0" u="none" strike="noStrike" baseline="0">
                <a:solidFill>
                  <a:srgbClr val="000000"/>
                </a:solidFill>
                <a:latin typeface="Arial"/>
                <a:ea typeface="Arial"/>
                <a:cs typeface="Arial"/>
              </a:defRPr>
            </a:pPr>
            <a:endParaRPr lang="es-EC"/>
          </a:p>
        </c:txPr>
        <c:crossAx val="88868352"/>
        <c:crosses val="autoZero"/>
        <c:auto val="1"/>
        <c:lblAlgn val="ctr"/>
        <c:lblOffset val="100"/>
        <c:noMultiLvlLbl val="0"/>
      </c:catAx>
      <c:valAx>
        <c:axId val="88868352"/>
        <c:scaling>
          <c:orientation val="minMax"/>
        </c:scaling>
        <c:delete val="1"/>
        <c:axPos val="t"/>
        <c:numFmt formatCode="0.00%" sourceLinked="1"/>
        <c:majorTickMark val="out"/>
        <c:minorTickMark val="none"/>
        <c:tickLblPos val="nextTo"/>
        <c:crossAx val="88866816"/>
        <c:crosses val="autoZero"/>
        <c:crossBetween val="between"/>
      </c:valAx>
      <c:spPr>
        <a:noFill/>
        <a:ln w="25400">
          <a:noFill/>
        </a:ln>
      </c:spPr>
    </c:plotArea>
    <c:legend>
      <c:legendPos val="r"/>
      <c:layout>
        <c:manualLayout>
          <c:xMode val="edge"/>
          <c:yMode val="edge"/>
          <c:x val="0.19517102615694165"/>
          <c:y val="0.88235283720848101"/>
          <c:w val="0.65191146881287765"/>
          <c:h val="8.0495241125162514E-2"/>
        </c:manualLayout>
      </c:layout>
      <c:overlay val="0"/>
      <c:spPr>
        <a:noFill/>
        <a:ln w="3175">
          <a:noFill/>
          <a:prstDash val="solid"/>
        </a:ln>
      </c:spPr>
      <c:txPr>
        <a:bodyPr/>
        <a:lstStyle/>
        <a:p>
          <a:pPr>
            <a:defRPr lang="es-MX" sz="675" b="1" i="0" u="none" strike="noStrike" baseline="0">
              <a:solidFill>
                <a:srgbClr val="000000"/>
              </a:solidFill>
              <a:latin typeface="Arial"/>
              <a:ea typeface="Arial"/>
              <a:cs typeface="Arial"/>
            </a:defRPr>
          </a:pPr>
          <a:endParaRPr lang="es-EC"/>
        </a:p>
      </c:txPr>
    </c:legend>
    <c:plotVisOnly val="1"/>
    <c:dispBlanksAs val="zero"/>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 footer="0"/>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Año 2003</a:t>
            </a:r>
          </a:p>
        </c:rich>
      </c:tx>
      <c:layout>
        <c:manualLayout>
          <c:xMode val="edge"/>
          <c:yMode val="edge"/>
          <c:x val="0.45352209545235439"/>
          <c:y val="1.3673592005818561E-2"/>
        </c:manualLayout>
      </c:layout>
      <c:overlay val="0"/>
      <c:spPr>
        <a:noFill/>
        <a:ln w="25400">
          <a:noFill/>
        </a:ln>
      </c:spPr>
    </c:title>
    <c:autoTitleDeleted val="0"/>
    <c:plotArea>
      <c:layout>
        <c:manualLayout>
          <c:layoutTarget val="inner"/>
          <c:xMode val="edge"/>
          <c:yMode val="edge"/>
          <c:x val="0.24317786479898568"/>
          <c:y val="0.12418300653594772"/>
          <c:w val="0.68100514173695903"/>
          <c:h val="0.72617122506330045"/>
        </c:manualLayout>
      </c:layout>
      <c:barChart>
        <c:barDir val="bar"/>
        <c:grouping val="clustered"/>
        <c:varyColors val="0"/>
        <c:ser>
          <c:idx val="0"/>
          <c:order val="0"/>
          <c:tx>
            <c:v>HOMBRES</c:v>
          </c:tx>
          <c:spPr>
            <a:solidFill>
              <a:srgbClr val="95B3D7"/>
            </a:solidFill>
            <a:ln w="12700">
              <a:solidFill>
                <a:srgbClr val="000000"/>
              </a:solidFill>
              <a:prstDash val="solid"/>
            </a:ln>
          </c:spPr>
          <c:invertIfNegative val="0"/>
          <c:dLbls>
            <c:numFmt formatCode="0.00%" sourceLinked="0"/>
            <c:spPr>
              <a:noFill/>
              <a:ln w="25400">
                <a:noFill/>
              </a:ln>
            </c:spPr>
            <c:txPr>
              <a:bodyPr/>
              <a:lstStyle/>
              <a:p>
                <a:pPr>
                  <a:defRPr lang="es-MX"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'GRA6'!$B$9:$B$14</c:f>
              <c:strCache>
                <c:ptCount val="6"/>
                <c:pt idx="0">
                  <c:v>Ninguna</c:v>
                </c:pt>
                <c:pt idx="1">
                  <c:v>C. de alfabetización</c:v>
                </c:pt>
                <c:pt idx="2">
                  <c:v>Primaria</c:v>
                </c:pt>
                <c:pt idx="3">
                  <c:v>Secundaria</c:v>
                </c:pt>
                <c:pt idx="4">
                  <c:v>Superior</c:v>
                </c:pt>
                <c:pt idx="5">
                  <c:v>Se ignora</c:v>
                </c:pt>
              </c:strCache>
            </c:strRef>
          </c:cat>
          <c:val>
            <c:numRef>
              <c:f>'GRA6'!$D$9:$D$14</c:f>
              <c:numCache>
                <c:formatCode>0.00%</c:formatCode>
                <c:ptCount val="6"/>
                <c:pt idx="0">
                  <c:v>9.5270135947272648E-3</c:v>
                </c:pt>
                <c:pt idx="1">
                  <c:v>5.3216705151927579E-3</c:v>
                </c:pt>
                <c:pt idx="2">
                  <c:v>0.36910678512990686</c:v>
                </c:pt>
                <c:pt idx="3">
                  <c:v>0.49765265395378711</c:v>
                </c:pt>
                <c:pt idx="4">
                  <c:v>0.10062239077577111</c:v>
                </c:pt>
                <c:pt idx="5">
                  <c:v>1.7769486030614897E-2</c:v>
                </c:pt>
              </c:numCache>
            </c:numRef>
          </c:val>
        </c:ser>
        <c:ser>
          <c:idx val="1"/>
          <c:order val="1"/>
          <c:tx>
            <c:v>MUJERES</c:v>
          </c:tx>
          <c:spPr>
            <a:solidFill>
              <a:srgbClr val="E6B9B8"/>
            </a:solidFill>
            <a:ln w="12700">
              <a:solidFill>
                <a:srgbClr val="000000"/>
              </a:solidFill>
              <a:prstDash val="solid"/>
            </a:ln>
          </c:spPr>
          <c:invertIfNegative val="0"/>
          <c:dLbls>
            <c:numFmt formatCode="0.00%" sourceLinked="0"/>
            <c:spPr>
              <a:noFill/>
              <a:ln w="25400">
                <a:noFill/>
              </a:ln>
            </c:spPr>
            <c:txPr>
              <a:bodyPr/>
              <a:lstStyle/>
              <a:p>
                <a:pPr>
                  <a:defRPr lang="es-MX"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'GRA6'!$B$9:$B$14</c:f>
              <c:strCache>
                <c:ptCount val="6"/>
                <c:pt idx="0">
                  <c:v>Ninguna</c:v>
                </c:pt>
                <c:pt idx="1">
                  <c:v>C. de alfabetización</c:v>
                </c:pt>
                <c:pt idx="2">
                  <c:v>Primaria</c:v>
                </c:pt>
                <c:pt idx="3">
                  <c:v>Secundaria</c:v>
                </c:pt>
                <c:pt idx="4">
                  <c:v>Superior</c:v>
                </c:pt>
                <c:pt idx="5">
                  <c:v>Se ignora</c:v>
                </c:pt>
              </c:strCache>
            </c:strRef>
          </c:cat>
          <c:val>
            <c:numRef>
              <c:f>'GRA6'!$F$9:$F$14</c:f>
              <c:numCache>
                <c:formatCode>0.00%</c:formatCode>
                <c:ptCount val="6"/>
                <c:pt idx="0">
                  <c:v>1.1316195923111037E-2</c:v>
                </c:pt>
                <c:pt idx="1">
                  <c:v>6.6520881439909472E-3</c:v>
                </c:pt>
                <c:pt idx="2">
                  <c:v>0.35626137354151055</c:v>
                </c:pt>
                <c:pt idx="3">
                  <c:v>0.51607970272047465</c:v>
                </c:pt>
                <c:pt idx="4">
                  <c:v>8.5819583135809646E-2</c:v>
                </c:pt>
                <c:pt idx="5">
                  <c:v>2.3871056535103144E-2</c:v>
                </c:pt>
              </c:numCache>
            </c:numRef>
          </c:val>
        </c:ser>
        <c:dLbls>
          <c:showLegendKey val="0"/>
          <c:showVal val="0"/>
          <c:showCatName val="0"/>
          <c:showSerName val="0"/>
          <c:showPercent val="0"/>
          <c:showBubbleSize val="0"/>
        </c:dLbls>
        <c:gapWidth val="96"/>
        <c:axId val="88894464"/>
        <c:axId val="88904448"/>
      </c:barChart>
      <c:dateAx>
        <c:axId val="88894464"/>
        <c:scaling>
          <c:orientation val="maxMin"/>
        </c:scaling>
        <c:delete val="0"/>
        <c:axPos val="l"/>
        <c:numFmt formatCode="General" sourceLinked="0"/>
        <c:majorTickMark val="out"/>
        <c:minorTickMark val="none"/>
        <c:tickLblPos val="low"/>
        <c:spPr>
          <a:ln w="3175">
            <a:solidFill>
              <a:srgbClr val="000000"/>
            </a:solidFill>
            <a:prstDash val="solid"/>
          </a:ln>
        </c:spPr>
        <c:txPr>
          <a:bodyPr rot="0" vert="horz"/>
          <a:lstStyle/>
          <a:p>
            <a:pPr>
              <a:defRPr lang="es-MX" sz="700" b="1" i="0" u="none" strike="noStrike" baseline="0">
                <a:solidFill>
                  <a:srgbClr val="000000"/>
                </a:solidFill>
                <a:latin typeface="Arial"/>
                <a:ea typeface="Arial"/>
                <a:cs typeface="Arial"/>
              </a:defRPr>
            </a:pPr>
            <a:endParaRPr lang="es-EC"/>
          </a:p>
        </c:txPr>
        <c:crossAx val="88904448"/>
        <c:crosses val="autoZero"/>
        <c:auto val="0"/>
        <c:lblOffset val="100"/>
        <c:baseTimeUnit val="days"/>
      </c:dateAx>
      <c:valAx>
        <c:axId val="88904448"/>
        <c:scaling>
          <c:orientation val="minMax"/>
        </c:scaling>
        <c:delete val="1"/>
        <c:axPos val="t"/>
        <c:numFmt formatCode="0.00%" sourceLinked="1"/>
        <c:majorTickMark val="out"/>
        <c:minorTickMark val="none"/>
        <c:tickLblPos val="nextTo"/>
        <c:crossAx val="88894464"/>
        <c:crosses val="autoZero"/>
        <c:crossBetween val="between"/>
      </c:valAx>
      <c:spPr>
        <a:noFill/>
        <a:ln w="25400">
          <a:noFill/>
        </a:ln>
      </c:spPr>
    </c:plotArea>
    <c:legend>
      <c:legendPos val="r"/>
      <c:layout>
        <c:manualLayout>
          <c:xMode val="edge"/>
          <c:yMode val="edge"/>
          <c:x val="0.24919813594729257"/>
          <c:y val="0.84942056941677468"/>
          <c:w val="0.58797578874069256"/>
          <c:h val="9.7031907156183844E-2"/>
        </c:manualLayout>
      </c:layout>
      <c:overlay val="0"/>
      <c:spPr>
        <a:noFill/>
        <a:ln w="3175">
          <a:noFill/>
          <a:prstDash val="solid"/>
        </a:ln>
      </c:spPr>
      <c:txPr>
        <a:bodyPr/>
        <a:lstStyle/>
        <a:p>
          <a:pPr>
            <a:defRPr lang="es-MX" sz="675" b="1" i="0" u="none" strike="noStrike" baseline="0">
              <a:solidFill>
                <a:srgbClr val="000000"/>
              </a:solidFill>
              <a:latin typeface="Arial"/>
              <a:ea typeface="Arial"/>
              <a:cs typeface="Arial"/>
            </a:defRPr>
          </a:pPr>
          <a:endParaRPr lang="es-EC"/>
        </a:p>
      </c:txPr>
    </c:legend>
    <c:plotVisOnly val="1"/>
    <c:dispBlanksAs val="zero"/>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s-EC"/>
    </a:p>
  </c:txPr>
  <c:printSettings>
    <c:headerFooter alignWithMargins="0">
      <c:oddHeader>&amp;A</c:oddHeader>
      <c:oddFooter>Page &amp;P</c:oddFooter>
    </c:headerFooter>
    <c:pageMargins b="1" l="0.75000000000000211" r="0.75000000000000211"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600" b="1" i="0" u="none" strike="noStrike" baseline="0">
                <a:solidFill>
                  <a:srgbClr val="000000"/>
                </a:solidFill>
                <a:latin typeface="Bell MT" pitchFamily="18" charset="0"/>
                <a:ea typeface="Calibri"/>
                <a:cs typeface="Calibri"/>
              </a:defRPr>
            </a:pPr>
            <a:r>
              <a:rPr lang="es-EC" sz="1200">
                <a:latin typeface="+mn-lt"/>
              </a:rPr>
              <a:t>Divorcios por sexo según nivel de instrucción  </a:t>
            </a:r>
          </a:p>
        </c:rich>
      </c:tx>
      <c:overlay val="0"/>
      <c:spPr>
        <a:noFill/>
        <a:ln w="25400">
          <a:noFill/>
        </a:ln>
      </c:spPr>
    </c:title>
    <c:autoTitleDeleted val="0"/>
    <c:plotArea>
      <c:layout/>
      <c:barChart>
        <c:barDir val="bar"/>
        <c:grouping val="clustered"/>
        <c:varyColors val="0"/>
        <c:ser>
          <c:idx val="0"/>
          <c:order val="0"/>
          <c:tx>
            <c:strRef>
              <c:f>'GRA7'!$B$5:$C$5</c:f>
              <c:strCache>
                <c:ptCount val="1"/>
                <c:pt idx="0">
                  <c:v>Hombres</c:v>
                </c:pt>
              </c:strCache>
            </c:strRef>
          </c:tx>
          <c:spPr>
            <a:solidFill>
              <a:srgbClr val="95B3D7"/>
            </a:solidFill>
          </c:spPr>
          <c:invertIfNegative val="0"/>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'GRA7'!$A$8:$A$17</c:f>
              <c:strCache>
                <c:ptCount val="10"/>
                <c:pt idx="0">
                  <c:v>Ninguna</c:v>
                </c:pt>
                <c:pt idx="1">
                  <c:v>Alfabetización</c:v>
                </c:pt>
                <c:pt idx="2">
                  <c:v>Primaria</c:v>
                </c:pt>
                <c:pt idx="3">
                  <c:v>Secundaria</c:v>
                </c:pt>
                <c:pt idx="4">
                  <c:v>Educación básica</c:v>
                </c:pt>
                <c:pt idx="5">
                  <c:v>Educación media</c:v>
                </c:pt>
                <c:pt idx="6">
                  <c:v>Ciclo post-bachillerato</c:v>
                </c:pt>
                <c:pt idx="7">
                  <c:v>Superior</c:v>
                </c:pt>
                <c:pt idx="8">
                  <c:v>Postgrado</c:v>
                </c:pt>
                <c:pt idx="9">
                  <c:v>Se ignora</c:v>
                </c:pt>
              </c:strCache>
            </c:strRef>
          </c:cat>
          <c:val>
            <c:numRef>
              <c:f>'GRA7'!$C$8:$C$17</c:f>
              <c:numCache>
                <c:formatCode>0.00%</c:formatCode>
                <c:ptCount val="10"/>
                <c:pt idx="0">
                  <c:v>5.1234050938469876E-3</c:v>
                </c:pt>
                <c:pt idx="1">
                  <c:v>2.1183309522636584E-3</c:v>
                </c:pt>
                <c:pt idx="2">
                  <c:v>0.21715355436228387</c:v>
                </c:pt>
                <c:pt idx="3">
                  <c:v>0.53702152815409621</c:v>
                </c:pt>
                <c:pt idx="4">
                  <c:v>5.3500172422286815E-2</c:v>
                </c:pt>
                <c:pt idx="5">
                  <c:v>3.7144686930390657E-2</c:v>
                </c:pt>
                <c:pt idx="6">
                  <c:v>2.1675944627814178E-2</c:v>
                </c:pt>
                <c:pt idx="7">
                  <c:v>8.433913000640425E-2</c:v>
                </c:pt>
                <c:pt idx="8">
                  <c:v>3.0543376521010887E-3</c:v>
                </c:pt>
                <c:pt idx="9">
                  <c:v>3.8868909798512243E-2</c:v>
                </c:pt>
              </c:numCache>
            </c:numRef>
          </c:val>
        </c:ser>
        <c:ser>
          <c:idx val="1"/>
          <c:order val="1"/>
          <c:tx>
            <c:strRef>
              <c:f>'GRA7'!$D$5:$E$5</c:f>
              <c:strCache>
                <c:ptCount val="1"/>
                <c:pt idx="0">
                  <c:v>Mujeres</c:v>
                </c:pt>
              </c:strCache>
            </c:strRef>
          </c:tx>
          <c:spPr>
            <a:solidFill>
              <a:srgbClr val="E6B9B8"/>
            </a:solidFill>
          </c:spPr>
          <c:invertIfNegative val="0"/>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'GRA7'!$A$8:$A$17</c:f>
              <c:strCache>
                <c:ptCount val="10"/>
                <c:pt idx="0">
                  <c:v>Ninguna</c:v>
                </c:pt>
                <c:pt idx="1">
                  <c:v>Alfabetización</c:v>
                </c:pt>
                <c:pt idx="2">
                  <c:v>Primaria</c:v>
                </c:pt>
                <c:pt idx="3">
                  <c:v>Secundaria</c:v>
                </c:pt>
                <c:pt idx="4">
                  <c:v>Educación básica</c:v>
                </c:pt>
                <c:pt idx="5">
                  <c:v>Educación media</c:v>
                </c:pt>
                <c:pt idx="6">
                  <c:v>Ciclo post-bachillerato</c:v>
                </c:pt>
                <c:pt idx="7">
                  <c:v>Superior</c:v>
                </c:pt>
                <c:pt idx="8">
                  <c:v>Postgrado</c:v>
                </c:pt>
                <c:pt idx="9">
                  <c:v>Se ignora</c:v>
                </c:pt>
              </c:strCache>
            </c:strRef>
          </c:cat>
          <c:val>
            <c:numRef>
              <c:f>'GRA7'!$E$8:$E$17</c:f>
              <c:numCache>
                <c:formatCode>0.00%</c:formatCode>
                <c:ptCount val="10"/>
                <c:pt idx="0">
                  <c:v>6.3549928567909753E-3</c:v>
                </c:pt>
                <c:pt idx="1">
                  <c:v>2.9558106310655697E-3</c:v>
                </c:pt>
                <c:pt idx="2">
                  <c:v>0.20015764323365684</c:v>
                </c:pt>
                <c:pt idx="3">
                  <c:v>0.54810581802059211</c:v>
                </c:pt>
                <c:pt idx="4">
                  <c:v>5.404207103798217E-2</c:v>
                </c:pt>
                <c:pt idx="5">
                  <c:v>3.5716045125375635E-2</c:v>
                </c:pt>
                <c:pt idx="6">
                  <c:v>2.0789201438494508E-2</c:v>
                </c:pt>
                <c:pt idx="7">
                  <c:v>7.96590965072171E-2</c:v>
                </c:pt>
                <c:pt idx="8">
                  <c:v>1.8720133996748608E-3</c:v>
                </c:pt>
                <c:pt idx="9">
                  <c:v>5.0347307749150201E-2</c:v>
                </c:pt>
              </c:numCache>
            </c:numRef>
          </c:val>
        </c:ser>
        <c:dLbls>
          <c:showLegendKey val="0"/>
          <c:showVal val="0"/>
          <c:showCatName val="0"/>
          <c:showSerName val="0"/>
          <c:showPercent val="0"/>
          <c:showBubbleSize val="0"/>
        </c:dLbls>
        <c:gapWidth val="75"/>
        <c:overlap val="-25"/>
        <c:axId val="88927232"/>
        <c:axId val="88929024"/>
      </c:barChart>
      <c:catAx>
        <c:axId val="88927232"/>
        <c:scaling>
          <c:orientation val="maxMin"/>
        </c:scaling>
        <c:delete val="0"/>
        <c:axPos val="l"/>
        <c:numFmt formatCode="General" sourceLinked="1"/>
        <c:majorTickMark val="none"/>
        <c:minorTickMark val="none"/>
        <c:tickLblPos val="nextTo"/>
        <c:txPr>
          <a:bodyPr rot="0" vert="horz"/>
          <a:lstStyle/>
          <a:p>
            <a:pPr>
              <a:defRPr lang="es-MX" sz="600" b="0" i="0" u="none" strike="noStrike" baseline="0">
                <a:solidFill>
                  <a:srgbClr val="000000"/>
                </a:solidFill>
                <a:latin typeface="Arial"/>
                <a:ea typeface="Arial"/>
                <a:cs typeface="Arial"/>
              </a:defRPr>
            </a:pPr>
            <a:endParaRPr lang="es-EC"/>
          </a:p>
        </c:txPr>
        <c:crossAx val="88929024"/>
        <c:crosses val="autoZero"/>
        <c:auto val="1"/>
        <c:lblAlgn val="ctr"/>
        <c:lblOffset val="100"/>
        <c:noMultiLvlLbl val="0"/>
      </c:catAx>
      <c:valAx>
        <c:axId val="88929024"/>
        <c:scaling>
          <c:orientation val="minMax"/>
        </c:scaling>
        <c:delete val="1"/>
        <c:axPos val="t"/>
        <c:numFmt formatCode="0.00%" sourceLinked="1"/>
        <c:majorTickMark val="out"/>
        <c:minorTickMark val="none"/>
        <c:tickLblPos val="nextTo"/>
        <c:crossAx val="88927232"/>
        <c:crosses val="autoZero"/>
        <c:crossBetween val="between"/>
      </c:valAx>
    </c:plotArea>
    <c:legend>
      <c:legendPos val="b"/>
      <c:overlay val="0"/>
      <c:txPr>
        <a:bodyPr/>
        <a:lstStyle/>
        <a:p>
          <a:pPr>
            <a:defRPr lang="es-MX" sz="92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11" l="0.70000000000000062" r="0.70000000000000062" t="0.75000000000000211"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Estado civil anterior</a:t>
            </a:r>
            <a:r>
              <a:rPr lang="es-EC" sz="1200" baseline="0">
                <a:latin typeface="+mn-lt"/>
              </a:rPr>
              <a:t> de los h</a:t>
            </a:r>
            <a:r>
              <a:rPr lang="es-EC" sz="1200">
                <a:latin typeface="+mn-lt"/>
              </a:rPr>
              <a:t>ombres</a:t>
            </a:r>
          </a:p>
        </c:rich>
      </c:tx>
      <c:layout>
        <c:manualLayout>
          <c:xMode val="edge"/>
          <c:yMode val="edge"/>
          <c:x val="0.4081005783367988"/>
          <c:y val="0"/>
        </c:manualLayout>
      </c:layout>
      <c:overlay val="1"/>
      <c:spPr>
        <a:noFill/>
        <a:ln w="25400">
          <a:noFill/>
        </a:ln>
      </c:spPr>
    </c:title>
    <c:autoTitleDeleted val="0"/>
    <c:plotArea>
      <c:layout>
        <c:manualLayout>
          <c:layoutTarget val="inner"/>
          <c:xMode val="edge"/>
          <c:yMode val="edge"/>
          <c:x val="0.28688326121397173"/>
          <c:y val="7.4217675345326695E-2"/>
          <c:w val="0.61273045973600571"/>
          <c:h val="0.85862068965517702"/>
        </c:manualLayout>
      </c:layout>
      <c:barChart>
        <c:barDir val="bar"/>
        <c:grouping val="clustered"/>
        <c:varyColors val="0"/>
        <c:ser>
          <c:idx val="0"/>
          <c:order val="0"/>
          <c:tx>
            <c:v>HOMBRES</c:v>
          </c:tx>
          <c:spPr>
            <a:solidFill>
              <a:srgbClr val="95B3D7"/>
            </a:solidFill>
          </c:spPr>
          <c:invertIfNegative val="0"/>
          <c:dPt>
            <c:idx val="1"/>
            <c:invertIfNegative val="0"/>
            <c:bubble3D val="0"/>
          </c:dPt>
          <c:dPt>
            <c:idx val="2"/>
            <c:invertIfNegative val="0"/>
            <c:bubble3D val="0"/>
          </c:dPt>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('GRA8'!$C$4,'GRA8'!$E$4,'GRA8'!$G$4)</c:f>
              <c:strCache>
                <c:ptCount val="3"/>
                <c:pt idx="0">
                  <c:v>Solteros</c:v>
                </c:pt>
                <c:pt idx="1">
                  <c:v>Divorciados</c:v>
                </c:pt>
                <c:pt idx="2">
                  <c:v>Viudos</c:v>
                </c:pt>
              </c:strCache>
            </c:strRef>
          </c:cat>
          <c:val>
            <c:numRef>
              <c:f>('GRA8'!$C$7,'GRA8'!$E$7,'GRA8'!$G$7)</c:f>
              <c:numCache>
                <c:formatCode>0.00%</c:formatCode>
                <c:ptCount val="3"/>
                <c:pt idx="0">
                  <c:v>0.90480148217408618</c:v>
                </c:pt>
                <c:pt idx="1">
                  <c:v>8.5294270427510255E-2</c:v>
                </c:pt>
                <c:pt idx="2">
                  <c:v>9.904247398403546E-3</c:v>
                </c:pt>
              </c:numCache>
            </c:numRef>
          </c:val>
        </c:ser>
        <c:dLbls>
          <c:showLegendKey val="0"/>
          <c:showVal val="0"/>
          <c:showCatName val="0"/>
          <c:showSerName val="0"/>
          <c:showPercent val="0"/>
          <c:showBubbleSize val="0"/>
        </c:dLbls>
        <c:gapWidth val="33"/>
        <c:axId val="99809536"/>
        <c:axId val="99983360"/>
      </c:barChart>
      <c:catAx>
        <c:axId val="998095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MX" sz="700" b="0" i="0" u="none" strike="noStrike" baseline="0">
                <a:solidFill>
                  <a:srgbClr val="000000"/>
                </a:solidFill>
                <a:latin typeface="Arial"/>
                <a:ea typeface="Arial"/>
                <a:cs typeface="Arial"/>
              </a:defRPr>
            </a:pPr>
            <a:endParaRPr lang="es-EC"/>
          </a:p>
        </c:txPr>
        <c:crossAx val="99983360"/>
        <c:crosses val="autoZero"/>
        <c:auto val="1"/>
        <c:lblAlgn val="ctr"/>
        <c:lblOffset val="100"/>
        <c:noMultiLvlLbl val="0"/>
      </c:catAx>
      <c:valAx>
        <c:axId val="99983360"/>
        <c:scaling>
          <c:orientation val="minMax"/>
        </c:scaling>
        <c:delete val="1"/>
        <c:axPos val="t"/>
        <c:numFmt formatCode="0.00%" sourceLinked="1"/>
        <c:majorTickMark val="out"/>
        <c:minorTickMark val="none"/>
        <c:tickLblPos val="nextTo"/>
        <c:crossAx val="99809536"/>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b="1" i="0" u="none" strike="noStrike" baseline="0">
                <a:effectLst/>
              </a:rPr>
              <a:t>Estado civil anterior de las </a:t>
            </a:r>
            <a:r>
              <a:rPr lang="es-EC" sz="1200" b="1" i="0" u="none" strike="noStrike" baseline="0">
                <a:effectLst/>
                <a:latin typeface="+mn-lt"/>
              </a:rPr>
              <a:t>m</a:t>
            </a:r>
            <a:r>
              <a:rPr lang="es-EC" sz="1200">
                <a:latin typeface="+mn-lt"/>
              </a:rPr>
              <a:t>ujeres</a:t>
            </a:r>
          </a:p>
        </c:rich>
      </c:tx>
      <c:overlay val="1"/>
      <c:spPr>
        <a:noFill/>
        <a:ln w="25400">
          <a:noFill/>
        </a:ln>
      </c:spPr>
    </c:title>
    <c:autoTitleDeleted val="0"/>
    <c:plotArea>
      <c:layout>
        <c:manualLayout>
          <c:layoutTarget val="inner"/>
          <c:xMode val="edge"/>
          <c:yMode val="edge"/>
          <c:x val="0.27906660419846857"/>
          <c:y val="0.11122720361061879"/>
          <c:w val="0.64540359378154655"/>
          <c:h val="0.85862068965517702"/>
        </c:manualLayout>
      </c:layout>
      <c:barChart>
        <c:barDir val="bar"/>
        <c:grouping val="clustered"/>
        <c:varyColors val="0"/>
        <c:ser>
          <c:idx val="0"/>
          <c:order val="0"/>
          <c:tx>
            <c:v>MUJERES</c:v>
          </c:tx>
          <c:spPr>
            <a:solidFill>
              <a:srgbClr val="E6B9B8"/>
            </a:solidFill>
          </c:spPr>
          <c:invertIfNegative val="0"/>
          <c:dPt>
            <c:idx val="1"/>
            <c:invertIfNegative val="0"/>
            <c:bubble3D val="0"/>
          </c:dPt>
          <c:dPt>
            <c:idx val="2"/>
            <c:invertIfNegative val="0"/>
            <c:bubble3D val="0"/>
          </c:dPt>
          <c:dLbls>
            <c:numFmt formatCode="0.00%" sourceLinked="0"/>
            <c:spPr>
              <a:noFill/>
              <a:ln w="25400">
                <a:noFill/>
              </a:ln>
            </c:spPr>
            <c:txPr>
              <a:bodyPr/>
              <a:lstStyle/>
              <a:p>
                <a:pPr>
                  <a:defRPr lang="es-MX"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('GRA8'!$C$4,'GRA8'!$E$4,'GRA8'!$G$4)</c:f>
              <c:strCache>
                <c:ptCount val="3"/>
                <c:pt idx="0">
                  <c:v>Solteros</c:v>
                </c:pt>
                <c:pt idx="1">
                  <c:v>Divorciados</c:v>
                </c:pt>
                <c:pt idx="2">
                  <c:v>Viudos</c:v>
                </c:pt>
              </c:strCache>
            </c:strRef>
          </c:cat>
          <c:val>
            <c:numRef>
              <c:f>('GRA8'!$D$7,'GRA8'!$F$7,'GRA8'!$H$7)</c:f>
              <c:numCache>
                <c:formatCode>0.00%</c:formatCode>
                <c:ptCount val="3"/>
                <c:pt idx="0">
                  <c:v>0.93621110591657575</c:v>
                </c:pt>
                <c:pt idx="1">
                  <c:v>5.7659342371824837E-2</c:v>
                </c:pt>
                <c:pt idx="2">
                  <c:v>6.129551711599397E-3</c:v>
                </c:pt>
              </c:numCache>
            </c:numRef>
          </c:val>
        </c:ser>
        <c:dLbls>
          <c:showLegendKey val="0"/>
          <c:showVal val="0"/>
          <c:showCatName val="0"/>
          <c:showSerName val="0"/>
          <c:showPercent val="0"/>
          <c:showBubbleSize val="0"/>
        </c:dLbls>
        <c:gapWidth val="16"/>
        <c:axId val="99995648"/>
        <c:axId val="99997184"/>
      </c:barChart>
      <c:catAx>
        <c:axId val="999956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MX" sz="700" b="0" i="0" u="none" strike="noStrike" baseline="0">
                <a:solidFill>
                  <a:srgbClr val="000000"/>
                </a:solidFill>
                <a:latin typeface="Arial"/>
                <a:ea typeface="Arial"/>
                <a:cs typeface="Arial"/>
              </a:defRPr>
            </a:pPr>
            <a:endParaRPr lang="es-EC"/>
          </a:p>
        </c:txPr>
        <c:crossAx val="99997184"/>
        <c:crosses val="autoZero"/>
        <c:auto val="0"/>
        <c:lblAlgn val="ctr"/>
        <c:lblOffset val="100"/>
        <c:noMultiLvlLbl val="0"/>
      </c:catAx>
      <c:valAx>
        <c:axId val="99997184"/>
        <c:scaling>
          <c:orientation val="minMax"/>
        </c:scaling>
        <c:delete val="1"/>
        <c:axPos val="t"/>
        <c:numFmt formatCode="0.00%" sourceLinked="1"/>
        <c:majorTickMark val="out"/>
        <c:minorTickMark val="none"/>
        <c:tickLblPos val="nextTo"/>
        <c:crossAx val="99995648"/>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5" footer="0.5"/>
    <c:pageSetup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Arial"/>
                <a:ea typeface="Arial"/>
                <a:cs typeface="Arial"/>
              </a:defRPr>
            </a:pPr>
            <a:r>
              <a:rPr lang="es-EC" sz="1200">
                <a:latin typeface="+mn-lt"/>
              </a:rPr>
              <a:t>Promedio de edad de los contrayentes en el país</a:t>
            </a:r>
          </a:p>
        </c:rich>
      </c:tx>
      <c:overlay val="0"/>
      <c:spPr>
        <a:noFill/>
        <a:ln w="25400">
          <a:noFill/>
        </a:ln>
      </c:spPr>
    </c:title>
    <c:autoTitleDeleted val="0"/>
    <c:plotArea>
      <c:layout>
        <c:manualLayout>
          <c:layoutTarget val="inner"/>
          <c:xMode val="edge"/>
          <c:yMode val="edge"/>
          <c:x val="0.23426367342599896"/>
          <c:y val="0.12590331236528396"/>
          <c:w val="0.72897775382754892"/>
          <c:h val="0.6168779600873916"/>
        </c:manualLayout>
      </c:layout>
      <c:barChart>
        <c:barDir val="bar"/>
        <c:grouping val="clustered"/>
        <c:varyColors val="0"/>
        <c:ser>
          <c:idx val="0"/>
          <c:order val="0"/>
          <c:tx>
            <c:v>PAÍS</c:v>
          </c:tx>
          <c:spPr>
            <a:solidFill>
              <a:srgbClr val="95B3D7"/>
            </a:solidFill>
            <a:ln w="12700">
              <a:solidFill>
                <a:srgbClr val="000000"/>
              </a:solidFill>
              <a:prstDash val="solid"/>
            </a:ln>
          </c:spPr>
          <c:invertIfNegative val="0"/>
          <c:dPt>
            <c:idx val="0"/>
            <c:invertIfNegative val="0"/>
            <c:bubble3D val="0"/>
          </c:dPt>
          <c:dPt>
            <c:idx val="1"/>
            <c:invertIfNegative val="0"/>
            <c:bubble3D val="0"/>
            <c:spPr>
              <a:solidFill>
                <a:srgbClr val="E6B9B8"/>
              </a:solidFill>
              <a:ln w="12700">
                <a:solidFill>
                  <a:srgbClr val="000000"/>
                </a:solidFill>
                <a:prstDash val="solid"/>
              </a:ln>
            </c:spPr>
          </c:dPt>
          <c:dLbls>
            <c:numFmt formatCode="#,##0" sourceLinked="0"/>
            <c:spPr>
              <a:noFill/>
              <a:ln w="25400">
                <a:noFill/>
              </a:ln>
            </c:spPr>
            <c:txPr>
              <a:bodyPr/>
              <a:lstStyle/>
              <a:p>
                <a:pPr>
                  <a:defRPr lang="es-MX"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('GRA9'!$C$4,'GRA9'!$D$4)</c:f>
              <c:strCache>
                <c:ptCount val="2"/>
                <c:pt idx="0">
                  <c:v>Hombres</c:v>
                </c:pt>
                <c:pt idx="1">
                  <c:v>Mujeres</c:v>
                </c:pt>
              </c:strCache>
            </c:strRef>
          </c:cat>
          <c:val>
            <c:numRef>
              <c:f>('GRA9'!$C$5,'GRA9'!$D$5)</c:f>
              <c:numCache>
                <c:formatCode>###0</c:formatCode>
                <c:ptCount val="2"/>
                <c:pt idx="0">
                  <c:v>31</c:v>
                </c:pt>
                <c:pt idx="1">
                  <c:v>28</c:v>
                </c:pt>
              </c:numCache>
            </c:numRef>
          </c:val>
        </c:ser>
        <c:dLbls>
          <c:showLegendKey val="0"/>
          <c:showVal val="0"/>
          <c:showCatName val="0"/>
          <c:showSerName val="0"/>
          <c:showPercent val="0"/>
          <c:showBubbleSize val="0"/>
        </c:dLbls>
        <c:gapWidth val="60"/>
        <c:axId val="100289152"/>
        <c:axId val="100303232"/>
      </c:barChart>
      <c:catAx>
        <c:axId val="100289152"/>
        <c:scaling>
          <c:orientation val="maxMin"/>
        </c:scaling>
        <c:delete val="0"/>
        <c:axPos val="l"/>
        <c:numFmt formatCode="General" sourceLinked="1"/>
        <c:majorTickMark val="none"/>
        <c:minorTickMark val="none"/>
        <c:tickLblPos val="low"/>
        <c:spPr>
          <a:ln w="9525">
            <a:solidFill>
              <a:schemeClr val="tx1"/>
            </a:solidFill>
          </a:ln>
        </c:spPr>
        <c:txPr>
          <a:bodyPr rot="0" vert="horz"/>
          <a:lstStyle/>
          <a:p>
            <a:pPr>
              <a:defRPr lang="es-MX" sz="1075" b="0" i="0" u="none" strike="noStrike" baseline="0">
                <a:solidFill>
                  <a:srgbClr val="000000"/>
                </a:solidFill>
                <a:latin typeface="Arial"/>
                <a:ea typeface="Arial"/>
                <a:cs typeface="Arial"/>
              </a:defRPr>
            </a:pPr>
            <a:endParaRPr lang="es-EC"/>
          </a:p>
        </c:txPr>
        <c:crossAx val="100303232"/>
        <c:crosses val="autoZero"/>
        <c:auto val="1"/>
        <c:lblAlgn val="ctr"/>
        <c:lblOffset val="100"/>
        <c:noMultiLvlLbl val="0"/>
      </c:catAx>
      <c:valAx>
        <c:axId val="100303232"/>
        <c:scaling>
          <c:orientation val="minMax"/>
        </c:scaling>
        <c:delete val="1"/>
        <c:axPos val="t"/>
        <c:numFmt formatCode="###0" sourceLinked="1"/>
        <c:majorTickMark val="out"/>
        <c:minorTickMark val="none"/>
        <c:tickLblPos val="nextTo"/>
        <c:crossAx val="100289152"/>
        <c:crosses val="autoZero"/>
        <c:crossBetween val="between"/>
      </c:valAx>
      <c:spPr>
        <a:noFill/>
        <a:ln w="25400">
          <a:noFill/>
        </a:ln>
      </c:spPr>
    </c:plotArea>
    <c:legend>
      <c:legendPos val="b"/>
      <c:layout>
        <c:manualLayout>
          <c:xMode val="edge"/>
          <c:yMode val="edge"/>
          <c:x val="0.25247104918801577"/>
          <c:y val="0.77910599636583999"/>
          <c:w val="0.47500722352069102"/>
          <c:h val="6.868483747223908E-2"/>
        </c:manualLayout>
      </c:layout>
      <c:overlay val="0"/>
      <c:spPr>
        <a:ln>
          <a:noFill/>
        </a:ln>
      </c:spPr>
      <c:txPr>
        <a:bodyPr/>
        <a:lstStyle/>
        <a:p>
          <a:pPr>
            <a:defRPr lang="es-MX" sz="92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200" b="1" i="0" u="none" strike="noStrike" baseline="0">
                <a:solidFill>
                  <a:srgbClr val="000000"/>
                </a:solidFill>
                <a:latin typeface="+mn-lt"/>
                <a:ea typeface="Arial"/>
                <a:cs typeface="Arial"/>
              </a:defRPr>
            </a:pPr>
            <a:r>
              <a:rPr lang="es-EC" sz="1200">
                <a:latin typeface="+mn-lt"/>
              </a:rPr>
              <a:t>Promedio de edad de los contrayentes por regiones</a:t>
            </a:r>
          </a:p>
        </c:rich>
      </c:tx>
      <c:layout>
        <c:manualLayout>
          <c:xMode val="edge"/>
          <c:yMode val="edge"/>
          <c:x val="0.13138211382113821"/>
          <c:y val="3.0015813240736205E-3"/>
        </c:manualLayout>
      </c:layout>
      <c:overlay val="0"/>
      <c:spPr>
        <a:noFill/>
        <a:ln w="25400">
          <a:noFill/>
        </a:ln>
      </c:spPr>
    </c:title>
    <c:autoTitleDeleted val="0"/>
    <c:plotArea>
      <c:layout>
        <c:manualLayout>
          <c:layoutTarget val="inner"/>
          <c:xMode val="edge"/>
          <c:yMode val="edge"/>
          <c:x val="0.2507939632545933"/>
          <c:y val="9.3401885175664584E-2"/>
          <c:w val="0.7238615485564307"/>
          <c:h val="0.69237360754070265"/>
        </c:manualLayout>
      </c:layout>
      <c:barChart>
        <c:barDir val="bar"/>
        <c:grouping val="clustered"/>
        <c:varyColors val="0"/>
        <c:ser>
          <c:idx val="1"/>
          <c:order val="0"/>
          <c:tx>
            <c:strRef>
              <c:f>'GRA9'!$C$4</c:f>
              <c:strCache>
                <c:ptCount val="1"/>
                <c:pt idx="0">
                  <c:v>Hombres</c:v>
                </c:pt>
              </c:strCache>
            </c:strRef>
          </c:tx>
          <c:spPr>
            <a:solidFill>
              <a:srgbClr val="95B3D7"/>
            </a:solidFill>
            <a:ln w="12700">
              <a:solidFill>
                <a:srgbClr val="000000"/>
              </a:solidFill>
              <a:prstDash val="solid"/>
            </a:ln>
          </c:spPr>
          <c:invertIfNegative val="0"/>
          <c:dLbls>
            <c:numFmt formatCode="#,##0" sourceLinked="0"/>
            <c:spPr>
              <a:noFill/>
              <a:ln w="25400">
                <a:noFill/>
              </a:ln>
            </c:spPr>
            <c:txPr>
              <a:bodyPr/>
              <a:lstStyle/>
              <a:p>
                <a:pPr>
                  <a:defRPr lang="es-MX"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'GRA9'!$B$6:$B$11</c:f>
              <c:strCache>
                <c:ptCount val="6"/>
                <c:pt idx="0">
                  <c:v>Región Sierra</c:v>
                </c:pt>
                <c:pt idx="1">
                  <c:v>Región Costa</c:v>
                </c:pt>
                <c:pt idx="2">
                  <c:v>Región Amazónica</c:v>
                </c:pt>
                <c:pt idx="3">
                  <c:v>Región Insular</c:v>
                </c:pt>
                <c:pt idx="4">
                  <c:v>Zonas No Delimitadas</c:v>
                </c:pt>
                <c:pt idx="5">
                  <c:v>Exterior</c:v>
                </c:pt>
              </c:strCache>
            </c:strRef>
          </c:cat>
          <c:val>
            <c:numRef>
              <c:f>'GRA9'!$C$6:$C$11</c:f>
              <c:numCache>
                <c:formatCode>###0</c:formatCode>
                <c:ptCount val="6"/>
                <c:pt idx="0">
                  <c:v>28.809792247276324</c:v>
                </c:pt>
                <c:pt idx="1">
                  <c:v>32.925091248620753</c:v>
                </c:pt>
                <c:pt idx="2">
                  <c:v>30.31495707184817</c:v>
                </c:pt>
                <c:pt idx="3">
                  <c:v>31.738095238095237</c:v>
                </c:pt>
                <c:pt idx="4">
                  <c:v>25.5</c:v>
                </c:pt>
                <c:pt idx="5">
                  <c:v>36.131578947368418</c:v>
                </c:pt>
              </c:numCache>
            </c:numRef>
          </c:val>
        </c:ser>
        <c:ser>
          <c:idx val="0"/>
          <c:order val="1"/>
          <c:tx>
            <c:strRef>
              <c:f>'GRA9'!$D$4</c:f>
              <c:strCache>
                <c:ptCount val="1"/>
                <c:pt idx="0">
                  <c:v>Mujeres</c:v>
                </c:pt>
              </c:strCache>
            </c:strRef>
          </c:tx>
          <c:spPr>
            <a:solidFill>
              <a:srgbClr val="E6B9B8"/>
            </a:solidFill>
          </c:spPr>
          <c:invertIfNegative val="0"/>
          <c:dLbls>
            <c:numFmt formatCode="#,##0" sourceLinked="0"/>
            <c:spPr>
              <a:noFill/>
              <a:ln w="25400">
                <a:noFill/>
              </a:ln>
            </c:spPr>
            <c:txPr>
              <a:bodyPr/>
              <a:lstStyle/>
              <a:p>
                <a:pPr>
                  <a:defRPr lang="es-MX"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cat>
            <c:strRef>
              <c:f>'GRA9'!$B$6:$B$11</c:f>
              <c:strCache>
                <c:ptCount val="6"/>
                <c:pt idx="0">
                  <c:v>Región Sierra</c:v>
                </c:pt>
                <c:pt idx="1">
                  <c:v>Región Costa</c:v>
                </c:pt>
                <c:pt idx="2">
                  <c:v>Región Amazónica</c:v>
                </c:pt>
                <c:pt idx="3">
                  <c:v>Región Insular</c:v>
                </c:pt>
                <c:pt idx="4">
                  <c:v>Zonas No Delimitadas</c:v>
                </c:pt>
                <c:pt idx="5">
                  <c:v>Exterior</c:v>
                </c:pt>
              </c:strCache>
            </c:strRef>
          </c:cat>
          <c:val>
            <c:numRef>
              <c:f>'GRA9'!$D$6:$D$11</c:f>
              <c:numCache>
                <c:formatCode>###0</c:formatCode>
                <c:ptCount val="6"/>
                <c:pt idx="0">
                  <c:v>26.180238110396495</c:v>
                </c:pt>
                <c:pt idx="1">
                  <c:v>29.649827976839834</c:v>
                </c:pt>
                <c:pt idx="2">
                  <c:v>26.127339114559568</c:v>
                </c:pt>
                <c:pt idx="3">
                  <c:v>28.815533980582522</c:v>
                </c:pt>
                <c:pt idx="4">
                  <c:v>19</c:v>
                </c:pt>
                <c:pt idx="5">
                  <c:v>31.915887850467289</c:v>
                </c:pt>
              </c:numCache>
            </c:numRef>
          </c:val>
        </c:ser>
        <c:dLbls>
          <c:showLegendKey val="0"/>
          <c:showVal val="0"/>
          <c:showCatName val="0"/>
          <c:showSerName val="0"/>
          <c:showPercent val="0"/>
          <c:showBubbleSize val="0"/>
        </c:dLbls>
        <c:gapWidth val="150"/>
        <c:axId val="100317056"/>
        <c:axId val="100318592"/>
      </c:barChart>
      <c:catAx>
        <c:axId val="100317056"/>
        <c:scaling>
          <c:orientation val="maxMin"/>
        </c:scaling>
        <c:delete val="0"/>
        <c:axPos val="l"/>
        <c:numFmt formatCode="General" sourceLinked="1"/>
        <c:majorTickMark val="out"/>
        <c:minorTickMark val="none"/>
        <c:tickLblPos val="low"/>
        <c:spPr>
          <a:ln w="9525">
            <a:solidFill>
              <a:schemeClr val="tx1"/>
            </a:solidFill>
          </a:ln>
        </c:spPr>
        <c:txPr>
          <a:bodyPr rot="0" vert="horz"/>
          <a:lstStyle/>
          <a:p>
            <a:pPr>
              <a:defRPr lang="es-MX" sz="800" b="0" i="0" u="none" strike="noStrike" baseline="0">
                <a:solidFill>
                  <a:srgbClr val="000000"/>
                </a:solidFill>
                <a:latin typeface="Arial"/>
                <a:ea typeface="Arial"/>
                <a:cs typeface="Arial"/>
              </a:defRPr>
            </a:pPr>
            <a:endParaRPr lang="es-EC"/>
          </a:p>
        </c:txPr>
        <c:crossAx val="100318592"/>
        <c:crosses val="autoZero"/>
        <c:auto val="1"/>
        <c:lblAlgn val="ctr"/>
        <c:lblOffset val="100"/>
        <c:noMultiLvlLbl val="0"/>
      </c:catAx>
      <c:valAx>
        <c:axId val="100318592"/>
        <c:scaling>
          <c:orientation val="minMax"/>
        </c:scaling>
        <c:delete val="1"/>
        <c:axPos val="t"/>
        <c:numFmt formatCode="###0" sourceLinked="1"/>
        <c:majorTickMark val="out"/>
        <c:minorTickMark val="none"/>
        <c:tickLblPos val="nextTo"/>
        <c:crossAx val="100317056"/>
        <c:crosses val="autoZero"/>
        <c:crossBetween val="between"/>
      </c:valAx>
      <c:spPr>
        <a:noFill/>
        <a:ln w="25400">
          <a:noFill/>
        </a:ln>
      </c:spPr>
    </c:plotArea>
    <c:legend>
      <c:legendPos val="r"/>
      <c:layout>
        <c:manualLayout>
          <c:xMode val="edge"/>
          <c:yMode val="edge"/>
          <c:x val="0.29972444501347928"/>
          <c:y val="0.89288785819580774"/>
          <c:w val="0.42218295883746293"/>
          <c:h val="6.3475712796174408E-2"/>
        </c:manualLayout>
      </c:layout>
      <c:overlay val="0"/>
      <c:spPr>
        <a:noFill/>
        <a:ln w="3175">
          <a:noFill/>
          <a:prstDash val="solid"/>
        </a:ln>
      </c:spPr>
      <c:txPr>
        <a:bodyPr/>
        <a:lstStyle/>
        <a:p>
          <a:pPr>
            <a:defRPr lang="es-MX" sz="82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1" l="0.75000000000000211" r="0.75000000000000211"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00389632"/>
        <c:axId val="100391552"/>
      </c:lineChart>
      <c:catAx>
        <c:axId val="10038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MX" sz="350" b="0" i="0" u="none" strike="noStrike" baseline="0">
                <a:solidFill>
                  <a:srgbClr val="000000"/>
                </a:solidFill>
                <a:latin typeface="Arial"/>
                <a:ea typeface="Arial"/>
                <a:cs typeface="Arial"/>
              </a:defRPr>
            </a:pPr>
            <a:endParaRPr lang="es-EC"/>
          </a:p>
        </c:txPr>
        <c:crossAx val="100391552"/>
        <c:crossesAt val="1"/>
        <c:auto val="1"/>
        <c:lblAlgn val="ctr"/>
        <c:lblOffset val="100"/>
        <c:tickLblSkip val="1"/>
        <c:tickMarkSkip val="1"/>
        <c:noMultiLvlLbl val="0"/>
      </c:catAx>
      <c:valAx>
        <c:axId val="100391552"/>
        <c:scaling>
          <c:orientation val="minMax"/>
          <c:max val="11"/>
          <c:min val="5"/>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lang="es-MX" sz="350" b="0" i="0" u="none" strike="noStrike" baseline="0">
                <a:solidFill>
                  <a:srgbClr val="000000"/>
                </a:solidFill>
                <a:latin typeface="Arial"/>
                <a:ea typeface="Arial"/>
                <a:cs typeface="Arial"/>
              </a:defRPr>
            </a:pPr>
            <a:endParaRPr lang="es-EC"/>
          </a:p>
        </c:txPr>
        <c:crossAx val="100389632"/>
        <c:crosses val="autoZero"/>
        <c:crossBetween val="between"/>
        <c:majorUnit val="11"/>
        <c:minorUnit val="1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s-MX" sz="29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98985220430338"/>
          <c:y val="0.13252731943538903"/>
          <c:w val="0.71404774937892124"/>
          <c:h val="0.77272859198910293"/>
        </c:manualLayout>
      </c:layout>
      <c:barChart>
        <c:barDir val="bar"/>
        <c:grouping val="clustered"/>
        <c:varyColors val="0"/>
        <c:ser>
          <c:idx val="0"/>
          <c:order val="0"/>
          <c:tx>
            <c:strRef>
              <c:f>'GRA10'!$F$4</c:f>
              <c:strCache>
                <c:ptCount val="1"/>
                <c:pt idx="0">
                  <c:v>Masculina</c:v>
                </c:pt>
              </c:strCache>
            </c:strRef>
          </c:tx>
          <c:spPr>
            <a:solidFill>
              <a:srgbClr val="95B3D7"/>
            </a:solidFill>
            <a:ln w="12700">
              <a:solidFill>
                <a:srgbClr val="000000"/>
              </a:solidFill>
              <a:prstDash val="solid"/>
            </a:ln>
          </c:spPr>
          <c:invertIfNegative val="0"/>
          <c:dLbls>
            <c:numFmt formatCode="#,##0.00" sourceLinked="0"/>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'GRA10'!$A$6:$A$18</c:f>
              <c:strCache>
                <c:ptCount val="13"/>
                <c:pt idx="0">
                  <c:v>&lt;   15 Años</c:v>
                </c:pt>
                <c:pt idx="1">
                  <c:v>15 a  19 Años</c:v>
                </c:pt>
                <c:pt idx="2">
                  <c:v>20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strCache>
            </c:strRef>
          </c:cat>
          <c:val>
            <c:numRef>
              <c:f>'GRA10'!$F$6:$F$18</c:f>
              <c:numCache>
                <c:formatCode>0.00</c:formatCode>
                <c:ptCount val="13"/>
                <c:pt idx="0">
                  <c:v>7.138491898406569E-3</c:v>
                </c:pt>
                <c:pt idx="1">
                  <c:v>5.4905638071491518</c:v>
                </c:pt>
                <c:pt idx="2">
                  <c:v>23.066576302555653</c:v>
                </c:pt>
                <c:pt idx="3">
                  <c:v>25.812965819292849</c:v>
                </c:pt>
                <c:pt idx="4">
                  <c:v>17.251967554091745</c:v>
                </c:pt>
                <c:pt idx="5">
                  <c:v>9.4023084031580844</c:v>
                </c:pt>
                <c:pt idx="6">
                  <c:v>5.9981641133204553</c:v>
                </c:pt>
                <c:pt idx="7">
                  <c:v>4.3094689562534807</c:v>
                </c:pt>
                <c:pt idx="8">
                  <c:v>3.5301021437347564</c:v>
                </c:pt>
                <c:pt idx="9">
                  <c:v>3.0277072133278193</c:v>
                </c:pt>
                <c:pt idx="10">
                  <c:v>2.6561408217377824</c:v>
                </c:pt>
                <c:pt idx="11">
                  <c:v>2.5767802801575961</c:v>
                </c:pt>
                <c:pt idx="12">
                  <c:v>1.9048919113449654</c:v>
                </c:pt>
              </c:numCache>
            </c:numRef>
          </c:val>
        </c:ser>
        <c:ser>
          <c:idx val="1"/>
          <c:order val="1"/>
          <c:tx>
            <c:strRef>
              <c:f>'GRA10'!$G$4</c:f>
              <c:strCache>
                <c:ptCount val="1"/>
                <c:pt idx="0">
                  <c:v>Femenina</c:v>
                </c:pt>
              </c:strCache>
            </c:strRef>
          </c:tx>
          <c:spPr>
            <a:solidFill>
              <a:srgbClr val="E6B9B8"/>
            </a:solidFill>
            <a:ln w="12700">
              <a:solidFill>
                <a:srgbClr val="000000"/>
              </a:solidFill>
              <a:prstDash val="solid"/>
            </a:ln>
          </c:spPr>
          <c:invertIfNegative val="0"/>
          <c:dLbls>
            <c:numFmt formatCode="#,##0.00" sourceLinked="0"/>
            <c:spPr>
              <a:noFill/>
              <a:ln w="25400">
                <a:noFill/>
              </a:ln>
            </c:spPr>
            <c:txPr>
              <a:bodyPr/>
              <a:lstStyle/>
              <a:p>
                <a:pPr>
                  <a:defRPr lang="es-MX"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'GRA10'!$A$6:$A$18</c:f>
              <c:strCache>
                <c:ptCount val="13"/>
                <c:pt idx="0">
                  <c:v>&lt;   15 Años</c:v>
                </c:pt>
                <c:pt idx="1">
                  <c:v>15 a  19 Años</c:v>
                </c:pt>
                <c:pt idx="2">
                  <c:v>20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strCache>
            </c:strRef>
          </c:cat>
          <c:val>
            <c:numRef>
              <c:f>'GRA10'!$G$6:$G$18</c:f>
              <c:numCache>
                <c:formatCode>0.00</c:formatCode>
                <c:ptCount val="13"/>
                <c:pt idx="0">
                  <c:v>0.15442442539002516</c:v>
                </c:pt>
                <c:pt idx="1">
                  <c:v>14.557336862051576</c:v>
                </c:pt>
                <c:pt idx="2">
                  <c:v>25.831496285080199</c:v>
                </c:pt>
                <c:pt idx="3">
                  <c:v>21.56450087716226</c:v>
                </c:pt>
                <c:pt idx="4">
                  <c:v>11.582634445270809</c:v>
                </c:pt>
                <c:pt idx="5">
                  <c:v>6.0046409007912356</c:v>
                </c:pt>
                <c:pt idx="6">
                  <c:v>4.1299547620379897</c:v>
                </c:pt>
                <c:pt idx="7">
                  <c:v>3.1212972845937665</c:v>
                </c:pt>
                <c:pt idx="8">
                  <c:v>2.3482436796206199</c:v>
                </c:pt>
                <c:pt idx="9">
                  <c:v>1.6492406186392026</c:v>
                </c:pt>
                <c:pt idx="10">
                  <c:v>1.3316274576359697</c:v>
                </c:pt>
                <c:pt idx="11">
                  <c:v>1.1416790440931965</c:v>
                </c:pt>
                <c:pt idx="12">
                  <c:v>0.69695652910005135</c:v>
                </c:pt>
              </c:numCache>
            </c:numRef>
          </c:val>
        </c:ser>
        <c:dLbls>
          <c:showLegendKey val="0"/>
          <c:showVal val="1"/>
          <c:showCatName val="0"/>
          <c:showSerName val="0"/>
          <c:showPercent val="0"/>
          <c:showBubbleSize val="0"/>
        </c:dLbls>
        <c:gapWidth val="29"/>
        <c:axId val="100614144"/>
        <c:axId val="100616064"/>
      </c:barChart>
      <c:catAx>
        <c:axId val="100614144"/>
        <c:scaling>
          <c:orientation val="maxMin"/>
        </c:scaling>
        <c:delete val="0"/>
        <c:axPos val="l"/>
        <c:title>
          <c:tx>
            <c:rich>
              <a:bodyPr/>
              <a:lstStyle/>
              <a:p>
                <a:pPr>
                  <a:defRPr lang="es-MX" sz="825" b="1" i="0" u="none" strike="noStrike" baseline="0">
                    <a:solidFill>
                      <a:srgbClr val="000000"/>
                    </a:solidFill>
                    <a:latin typeface="Arial"/>
                    <a:ea typeface="Arial"/>
                    <a:cs typeface="Arial"/>
                  </a:defRPr>
                </a:pPr>
                <a:r>
                  <a:rPr lang="es-EC"/>
                  <a:t>Grupos de Edad</a:t>
                </a:r>
              </a:p>
            </c:rich>
          </c:tx>
          <c:layout>
            <c:manualLayout>
              <c:xMode val="edge"/>
              <c:yMode val="edge"/>
              <c:x val="1.8906620629640561E-2"/>
              <c:y val="0.37829136621080295"/>
            </c:manualLayout>
          </c:layout>
          <c:overlay val="0"/>
          <c:spPr>
            <a:noFill/>
            <a:ln w="25400">
              <a:noFill/>
            </a:ln>
          </c:spPr>
        </c:title>
        <c:numFmt formatCode="General" sourceLinked="1"/>
        <c:majorTickMark val="out"/>
        <c:minorTickMark val="none"/>
        <c:tickLblPos val="nextTo"/>
        <c:spPr>
          <a:ln w="9525">
            <a:solidFill>
              <a:srgbClr val="000000"/>
            </a:solidFill>
          </a:ln>
        </c:spPr>
        <c:txPr>
          <a:bodyPr rot="0" vert="horz"/>
          <a:lstStyle/>
          <a:p>
            <a:pPr>
              <a:defRPr lang="es-MX" sz="700" b="0" i="0" u="none" strike="noStrike" baseline="0">
                <a:solidFill>
                  <a:srgbClr val="000000"/>
                </a:solidFill>
                <a:latin typeface="Arial"/>
                <a:ea typeface="Arial"/>
                <a:cs typeface="Arial"/>
              </a:defRPr>
            </a:pPr>
            <a:endParaRPr lang="es-EC"/>
          </a:p>
        </c:txPr>
        <c:crossAx val="100616064"/>
        <c:crosses val="autoZero"/>
        <c:auto val="0"/>
        <c:lblAlgn val="ctr"/>
        <c:lblOffset val="100"/>
        <c:noMultiLvlLbl val="0"/>
      </c:catAx>
      <c:valAx>
        <c:axId val="100616064"/>
        <c:scaling>
          <c:orientation val="minMax"/>
        </c:scaling>
        <c:delete val="1"/>
        <c:axPos val="t"/>
        <c:title>
          <c:tx>
            <c:rich>
              <a:bodyPr/>
              <a:lstStyle/>
              <a:p>
                <a:pPr>
                  <a:defRPr lang="es-MX" sz="1050" b="1" i="0" u="none" strike="noStrike" baseline="0">
                    <a:solidFill>
                      <a:srgbClr val="000000"/>
                    </a:solidFill>
                    <a:latin typeface="Calibri"/>
                    <a:ea typeface="Calibri"/>
                    <a:cs typeface="Calibri"/>
                  </a:defRPr>
                </a:pPr>
                <a:r>
                  <a:rPr lang="es-EC" sz="1050">
                    <a:latin typeface="+mn-lt"/>
                  </a:rPr>
                  <a:t>Tasa de nupcialidad por sexo y grupos de edad por 1.000 Habitantes</a:t>
                </a:r>
              </a:p>
            </c:rich>
          </c:tx>
          <c:layout>
            <c:manualLayout>
              <c:xMode val="edge"/>
              <c:yMode val="edge"/>
              <c:x val="0.10450629500189489"/>
              <c:y val="2.1306147257908577E-2"/>
            </c:manualLayout>
          </c:layout>
          <c:overlay val="0"/>
          <c:spPr>
            <a:noFill/>
            <a:ln w="25400">
              <a:noFill/>
            </a:ln>
          </c:spPr>
        </c:title>
        <c:numFmt formatCode="0.00" sourceLinked="1"/>
        <c:majorTickMark val="out"/>
        <c:minorTickMark val="none"/>
        <c:tickLblPos val="nextTo"/>
        <c:crossAx val="100614144"/>
        <c:crosses val="autoZero"/>
        <c:crossBetween val="between"/>
      </c:valAx>
      <c:spPr>
        <a:noFill/>
        <a:ln w="25400">
          <a:noFill/>
        </a:ln>
      </c:spPr>
    </c:plotArea>
    <c:legend>
      <c:legendPos val="r"/>
      <c:layout>
        <c:manualLayout>
          <c:xMode val="edge"/>
          <c:yMode val="edge"/>
          <c:x val="0.48663241961065062"/>
          <c:y val="0.78568686282635669"/>
          <c:w val="0.24573020618412031"/>
          <c:h val="7.8577704102776702E-2"/>
        </c:manualLayout>
      </c:layout>
      <c:overlay val="0"/>
      <c:spPr>
        <a:noFill/>
        <a:ln w="25400">
          <a:noFill/>
        </a:ln>
      </c:spPr>
      <c:txPr>
        <a:bodyPr/>
        <a:lstStyle/>
        <a:p>
          <a:pPr>
            <a:defRPr lang="es-MX"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12700" cap="sq">
      <a:noFill/>
      <a:prstDash val="solid"/>
      <a:miter lim="800000"/>
    </a:ln>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6454549098343"/>
          <c:y val="0.13549127488771076"/>
          <c:w val="0.7573315472655141"/>
          <c:h val="0.84491100082422887"/>
        </c:manualLayout>
      </c:layout>
      <c:barChart>
        <c:barDir val="bar"/>
        <c:grouping val="clustered"/>
        <c:varyColors val="0"/>
        <c:ser>
          <c:idx val="0"/>
          <c:order val="0"/>
          <c:tx>
            <c:strRef>
              <c:f>'GRA11'!$F$5</c:f>
              <c:strCache>
                <c:ptCount val="1"/>
                <c:pt idx="0">
                  <c:v>Masculina</c:v>
                </c:pt>
              </c:strCache>
            </c:strRef>
          </c:tx>
          <c:spPr>
            <a:solidFill>
              <a:srgbClr val="95B3D7"/>
            </a:solidFill>
            <a:ln w="12700">
              <a:solidFill>
                <a:srgbClr val="000000"/>
              </a:solidFill>
              <a:prstDash val="solid"/>
            </a:ln>
          </c:spPr>
          <c:invertIfNegative val="1"/>
          <c:dLbls>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val>
            <c:numRef>
              <c:f>'GRA11'!$F$8:$F$19</c:f>
              <c:numCache>
                <c:formatCode>0.00</c:formatCode>
                <c:ptCount val="12"/>
                <c:pt idx="0">
                  <c:v>0.22838166068396279</c:v>
                </c:pt>
                <c:pt idx="1">
                  <c:v>8.3047979487149064</c:v>
                </c:pt>
                <c:pt idx="2">
                  <c:v>28.750280700431581</c:v>
                </c:pt>
                <c:pt idx="3">
                  <c:v>49.823989355285619</c:v>
                </c:pt>
                <c:pt idx="4">
                  <c:v>53.399653925587799</c:v>
                </c:pt>
                <c:pt idx="5">
                  <c:v>57.669264781106719</c:v>
                </c:pt>
                <c:pt idx="6">
                  <c:v>51.9089126573827</c:v>
                </c:pt>
                <c:pt idx="7">
                  <c:v>48.015501885777503</c:v>
                </c:pt>
                <c:pt idx="8">
                  <c:v>37.735570390500385</c:v>
                </c:pt>
                <c:pt idx="9">
                  <c:v>28.597474352507831</c:v>
                </c:pt>
                <c:pt idx="10">
                  <c:v>19.729408177540762</c:v>
                </c:pt>
                <c:pt idx="11">
                  <c:v>10.734407187709413</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ser>
          <c:idx val="1"/>
          <c:order val="1"/>
          <c:tx>
            <c:strRef>
              <c:f>'GRA11'!$G$5</c:f>
              <c:strCache>
                <c:ptCount val="1"/>
                <c:pt idx="0">
                  <c:v>Femenina</c:v>
                </c:pt>
              </c:strCache>
            </c:strRef>
          </c:tx>
          <c:spPr>
            <a:solidFill>
              <a:srgbClr val="E6B9B8"/>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dLbls>
          <c:val>
            <c:numRef>
              <c:f>'GRA11'!$G$8:$G$19</c:f>
              <c:numCache>
                <c:formatCode>0.00</c:formatCode>
                <c:ptCount val="12"/>
                <c:pt idx="0">
                  <c:v>1.9237560512433647</c:v>
                </c:pt>
                <c:pt idx="1">
                  <c:v>17.116094027180893</c:v>
                </c:pt>
                <c:pt idx="2">
                  <c:v>38.700207908151086</c:v>
                </c:pt>
                <c:pt idx="3">
                  <c:v>49.216342841866798</c:v>
                </c:pt>
                <c:pt idx="4">
                  <c:v>48.824558734023128</c:v>
                </c:pt>
                <c:pt idx="5">
                  <c:v>48.358563576338526</c:v>
                </c:pt>
                <c:pt idx="6">
                  <c:v>44.457065637821799</c:v>
                </c:pt>
                <c:pt idx="7">
                  <c:v>32.921175094315878</c:v>
                </c:pt>
                <c:pt idx="8">
                  <c:v>25.886814773577356</c:v>
                </c:pt>
                <c:pt idx="9">
                  <c:v>17.537446582591365</c:v>
                </c:pt>
                <c:pt idx="10">
                  <c:v>11.250526502471791</c:v>
                </c:pt>
                <c:pt idx="11">
                  <c:v>4.966167980631945</c:v>
                </c:pt>
              </c:numCache>
            </c:numRef>
          </c:val>
        </c:ser>
        <c:dLbls>
          <c:showLegendKey val="0"/>
          <c:showVal val="0"/>
          <c:showCatName val="0"/>
          <c:showSerName val="0"/>
          <c:showPercent val="0"/>
          <c:showBubbleSize val="0"/>
        </c:dLbls>
        <c:gapWidth val="22"/>
        <c:axId val="100643200"/>
        <c:axId val="100645120"/>
      </c:barChart>
      <c:catAx>
        <c:axId val="100643200"/>
        <c:scaling>
          <c:orientation val="maxMin"/>
        </c:scaling>
        <c:delete val="0"/>
        <c:axPos val="l"/>
        <c:title>
          <c:tx>
            <c:rich>
              <a:bodyPr/>
              <a:lstStyle/>
              <a:p>
                <a:pPr>
                  <a:defRPr sz="825" b="1" i="0" u="none" strike="noStrike" baseline="0">
                    <a:solidFill>
                      <a:srgbClr val="000000"/>
                    </a:solidFill>
                    <a:latin typeface="Arial"/>
                    <a:ea typeface="Arial"/>
                    <a:cs typeface="Arial"/>
                  </a:defRPr>
                </a:pPr>
                <a:r>
                  <a:rPr lang="es-ES_tradnl"/>
                  <a:t>Grupos de Edad</a:t>
                </a:r>
              </a:p>
            </c:rich>
          </c:tx>
          <c:layout>
            <c:manualLayout>
              <c:xMode val="edge"/>
              <c:yMode val="edge"/>
              <c:x val="1.6803138219436263E-2"/>
              <c:y val="0.31601115485564341"/>
            </c:manualLayout>
          </c:layout>
          <c:overlay val="0"/>
          <c:spPr>
            <a:noFill/>
            <a:ln w="25400">
              <a:noFill/>
            </a:ln>
          </c:spPr>
        </c:title>
        <c:numFmt formatCode="General" sourceLinked="1"/>
        <c:majorTickMark val="out"/>
        <c:minorTickMark val="none"/>
        <c:tickLblPos val="low"/>
        <c:spPr>
          <a:ln w="9525">
            <a:solidFill>
              <a:srgbClr val="000000"/>
            </a:solidFill>
          </a:ln>
        </c:spPr>
        <c:txPr>
          <a:bodyPr rot="0" vert="horz"/>
          <a:lstStyle/>
          <a:p>
            <a:pPr>
              <a:defRPr sz="700" b="0" i="0" u="none" strike="noStrike" baseline="0">
                <a:solidFill>
                  <a:srgbClr val="000000"/>
                </a:solidFill>
                <a:latin typeface="Arial"/>
                <a:ea typeface="Arial"/>
                <a:cs typeface="Arial"/>
              </a:defRPr>
            </a:pPr>
            <a:endParaRPr lang="es-EC"/>
          </a:p>
        </c:txPr>
        <c:crossAx val="100645120"/>
        <c:crosses val="autoZero"/>
        <c:auto val="1"/>
        <c:lblAlgn val="ctr"/>
        <c:lblOffset val="100"/>
        <c:noMultiLvlLbl val="0"/>
      </c:catAx>
      <c:valAx>
        <c:axId val="100645120"/>
        <c:scaling>
          <c:orientation val="minMax"/>
        </c:scaling>
        <c:delete val="1"/>
        <c:axPos val="t"/>
        <c:numFmt formatCode="0.00" sourceLinked="1"/>
        <c:majorTickMark val="out"/>
        <c:minorTickMark val="none"/>
        <c:tickLblPos val="nextTo"/>
        <c:crossAx val="100643200"/>
        <c:crosses val="autoZero"/>
        <c:crossBetween val="between"/>
      </c:valAx>
      <c:spPr>
        <a:noFill/>
        <a:ln w="25400">
          <a:noFill/>
        </a:ln>
      </c:spPr>
    </c:plotArea>
    <c:legend>
      <c:legendPos val="r"/>
      <c:layout>
        <c:manualLayout>
          <c:xMode val="edge"/>
          <c:yMode val="edge"/>
          <c:x val="0.65628959069921089"/>
          <c:y val="0.8827788713910768"/>
          <c:w val="0.16277224566018189"/>
          <c:h val="7.8843832020997429E-2"/>
        </c:manualLayout>
      </c:layout>
      <c:overlay val="0"/>
      <c:spPr>
        <a:solidFill>
          <a:srgbClr val="FFFFFF"/>
        </a:solidFill>
        <a:ln w="3175">
          <a:noFill/>
          <a:prstDash val="solid"/>
        </a:ln>
      </c:spPr>
      <c:txPr>
        <a:bodyPr/>
        <a:lstStyle/>
        <a:p>
          <a:pPr>
            <a:defRPr sz="67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C"/>
    </a:p>
  </c:txPr>
  <c:printSettings>
    <c:headerFooter alignWithMargins="0"/>
    <c:pageMargins b="1" l="0.75000000000000178" r="0.75000000000000178" t="1" header="0" footer="0"/>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800" b="1" i="0" u="none" strike="noStrike" baseline="0">
                <a:solidFill>
                  <a:srgbClr val="000000"/>
                </a:solidFill>
                <a:latin typeface="Calibri"/>
                <a:ea typeface="Calibri"/>
                <a:cs typeface="Calibri"/>
              </a:defRPr>
            </a:pPr>
            <a:r>
              <a:rPr lang="es-MX" sz="1200">
                <a:latin typeface="+mn-lt"/>
              </a:rPr>
              <a:t>Tasa de Nupcidad 2012 </a:t>
            </a:r>
          </a:p>
        </c:rich>
      </c:tx>
      <c:overlay val="0"/>
    </c:title>
    <c:autoTitleDeleted val="0"/>
    <c:plotArea>
      <c:layout>
        <c:manualLayout>
          <c:layoutTarget val="inner"/>
          <c:xMode val="edge"/>
          <c:yMode val="edge"/>
          <c:x val="0.30474133086305383"/>
          <c:y val="0.11082520949563879"/>
          <c:w val="0.66713949645183623"/>
          <c:h val="0.86013188017606201"/>
        </c:manualLayout>
      </c:layout>
      <c:barChart>
        <c:barDir val="bar"/>
        <c:grouping val="clustered"/>
        <c:varyColors val="0"/>
        <c:ser>
          <c:idx val="0"/>
          <c:order val="0"/>
          <c:spPr>
            <a:solidFill>
              <a:srgbClr val="95B3D7"/>
            </a:solidFill>
          </c:spPr>
          <c:invertIfNegative val="0"/>
          <c:dLbls>
            <c:dLbl>
              <c:idx val="0"/>
              <c:spPr/>
              <c:txPr>
                <a:bodyPr/>
                <a:lstStyle/>
                <a:p>
                  <a:pPr>
                    <a:defRPr lang="es-MX"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dLbl>
            <c:txPr>
              <a:bodyPr/>
              <a:lstStyle/>
              <a:p>
                <a:pPr>
                  <a:defRPr lang="es-MX"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('GRA12'!$B$9:$B$19,'GRA12'!$B$21:$B$26,'GRA12'!$B$28:$B$33,'GRA12'!$B$35,'GRA12'!$B$36)</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c:v>
                </c:pt>
                <c:pt idx="11">
                  <c:v>El Oro</c:v>
                </c:pt>
                <c:pt idx="12">
                  <c:v>Esmeraldas</c:v>
                </c:pt>
                <c:pt idx="13">
                  <c:v>Guayas</c:v>
                </c:pt>
                <c:pt idx="14">
                  <c:v>Los Ríos</c:v>
                </c:pt>
                <c:pt idx="15">
                  <c:v>Manabí</c:v>
                </c:pt>
                <c:pt idx="16">
                  <c:v>Sta. Elena</c:v>
                </c:pt>
                <c:pt idx="17">
                  <c:v>Morona</c:v>
                </c:pt>
                <c:pt idx="18">
                  <c:v>Napo</c:v>
                </c:pt>
                <c:pt idx="19">
                  <c:v>Pastaza</c:v>
                </c:pt>
                <c:pt idx="20">
                  <c:v>Zamora</c:v>
                </c:pt>
                <c:pt idx="21">
                  <c:v>Sucumbíos</c:v>
                </c:pt>
                <c:pt idx="22">
                  <c:v>Orellana</c:v>
                </c:pt>
                <c:pt idx="23">
                  <c:v>Galápagos</c:v>
                </c:pt>
                <c:pt idx="24">
                  <c:v>Zonas  No Delimitadas</c:v>
                </c:pt>
              </c:strCache>
            </c:strRef>
          </c:cat>
          <c:val>
            <c:numRef>
              <c:f>('GRA12'!$E$9:$E$19,'GRA12'!$E$21:$E$26,'GRA12'!$E$28:$E$33,'GRA12'!$E$35,'GRA12'!$E$36)</c:f>
              <c:numCache>
                <c:formatCode>_(* #,##0.00_);_(* \(#,##0.00\);_(* "-"??_);_(@_)</c:formatCode>
                <c:ptCount val="25"/>
                <c:pt idx="0">
                  <c:v>5.1231283257022646</c:v>
                </c:pt>
                <c:pt idx="1">
                  <c:v>3.3466347160980794</c:v>
                </c:pt>
                <c:pt idx="2">
                  <c:v>4.8456817866102293</c:v>
                </c:pt>
                <c:pt idx="3">
                  <c:v>3.2676378177663525</c:v>
                </c:pt>
                <c:pt idx="4">
                  <c:v>4.5246285053879847</c:v>
                </c:pt>
                <c:pt idx="5">
                  <c:v>5.7779238924960961</c:v>
                </c:pt>
                <c:pt idx="6">
                  <c:v>5.1076549130384796</c:v>
                </c:pt>
                <c:pt idx="7">
                  <c:v>4.200733249262993</c:v>
                </c:pt>
                <c:pt idx="8">
                  <c:v>4.4833901207827669</c:v>
                </c:pt>
                <c:pt idx="9">
                  <c:v>4.9055459094707183</c:v>
                </c:pt>
                <c:pt idx="10">
                  <c:v>2.9129432368341797</c:v>
                </c:pt>
                <c:pt idx="11">
                  <c:v>3.1754658385093166</c:v>
                </c:pt>
                <c:pt idx="12">
                  <c:v>1.7518927792615098</c:v>
                </c:pt>
                <c:pt idx="13">
                  <c:v>3.5943281117975716</c:v>
                </c:pt>
                <c:pt idx="14">
                  <c:v>2.0089686530991986</c:v>
                </c:pt>
                <c:pt idx="15">
                  <c:v>2.4905759663551841</c:v>
                </c:pt>
                <c:pt idx="16">
                  <c:v>3.6137802295109434</c:v>
                </c:pt>
                <c:pt idx="17">
                  <c:v>2.4143552251339933</c:v>
                </c:pt>
                <c:pt idx="18">
                  <c:v>3.0316270028800454</c:v>
                </c:pt>
                <c:pt idx="19">
                  <c:v>3.0970893902877896</c:v>
                </c:pt>
                <c:pt idx="20">
                  <c:v>3.2644504342617551</c:v>
                </c:pt>
                <c:pt idx="21">
                  <c:v>2.2368200486128571</c:v>
                </c:pt>
                <c:pt idx="22">
                  <c:v>3.0957809525801658</c:v>
                </c:pt>
                <c:pt idx="23">
                  <c:v>7.6968186482920391</c:v>
                </c:pt>
                <c:pt idx="24">
                  <c:v>5.6580287427860136E-2</c:v>
                </c:pt>
              </c:numCache>
            </c:numRef>
          </c:val>
        </c:ser>
        <c:dLbls>
          <c:showLegendKey val="0"/>
          <c:showVal val="0"/>
          <c:showCatName val="0"/>
          <c:showSerName val="0"/>
          <c:showPercent val="0"/>
          <c:showBubbleSize val="0"/>
        </c:dLbls>
        <c:gapWidth val="25"/>
        <c:axId val="100716544"/>
        <c:axId val="100718080"/>
      </c:barChart>
      <c:catAx>
        <c:axId val="100716544"/>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100718080"/>
        <c:crosses val="autoZero"/>
        <c:auto val="1"/>
        <c:lblAlgn val="ctr"/>
        <c:lblOffset val="100"/>
        <c:noMultiLvlLbl val="0"/>
      </c:catAx>
      <c:valAx>
        <c:axId val="100718080"/>
        <c:scaling>
          <c:orientation val="minMax"/>
        </c:scaling>
        <c:delete val="1"/>
        <c:axPos val="t"/>
        <c:numFmt formatCode="_(* #,##0.00_);_(* \(#,##0.00\);_(* &quot;-&quot;??_);_(@_)" sourceLinked="1"/>
        <c:majorTickMark val="out"/>
        <c:minorTickMark val="none"/>
        <c:tickLblPos val="nextTo"/>
        <c:crossAx val="100716544"/>
        <c:crosses val="autoZero"/>
        <c:crossBetween val="between"/>
      </c:valAx>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4803149606299302" l="0.70866141732283572" r="0.70866141732283572" t="0.74803149606299302" header="0.31496062992126062" footer="0.31496062992126062"/>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MX" sz="1800" b="1" i="0" u="none" strike="noStrike" baseline="0">
                <a:solidFill>
                  <a:srgbClr val="000000"/>
                </a:solidFill>
                <a:latin typeface="Calibri"/>
                <a:ea typeface="Calibri"/>
                <a:cs typeface="Calibri"/>
              </a:defRPr>
            </a:pPr>
            <a:r>
              <a:rPr lang="es-MX" sz="1200">
                <a:latin typeface="+mn-lt"/>
              </a:rPr>
              <a:t>Tasas de Divorcios 2012</a:t>
            </a:r>
          </a:p>
        </c:rich>
      </c:tx>
      <c:overlay val="0"/>
    </c:title>
    <c:autoTitleDeleted val="0"/>
    <c:plotArea>
      <c:layout/>
      <c:barChart>
        <c:barDir val="bar"/>
        <c:grouping val="clustered"/>
        <c:varyColors val="0"/>
        <c:ser>
          <c:idx val="0"/>
          <c:order val="0"/>
          <c:spPr>
            <a:solidFill>
              <a:srgbClr val="E6B9B8"/>
            </a:solidFill>
          </c:spPr>
          <c:invertIfNegative val="0"/>
          <c:dLbls>
            <c:txPr>
              <a:bodyPr/>
              <a:lstStyle/>
              <a:p>
                <a:pPr>
                  <a:defRPr lang="es-MX"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dLbls>
          <c:cat>
            <c:strRef>
              <c:f>('GRA13'!$B$9:$B$19,'GRA13'!$B$21:$B$26,'GRA13'!$B$28:$B$33,'GRA13'!$B$35,'GRA13'!$B$36)</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c:v>
                </c:pt>
                <c:pt idx="11">
                  <c:v>El Oro</c:v>
                </c:pt>
                <c:pt idx="12">
                  <c:v>Esmeraldas</c:v>
                </c:pt>
                <c:pt idx="13">
                  <c:v>Guayas</c:v>
                </c:pt>
                <c:pt idx="14">
                  <c:v>Los Ríos</c:v>
                </c:pt>
                <c:pt idx="15">
                  <c:v>Manabí</c:v>
                </c:pt>
                <c:pt idx="16">
                  <c:v>Sta. Elena</c:v>
                </c:pt>
                <c:pt idx="17">
                  <c:v>Morona</c:v>
                </c:pt>
                <c:pt idx="18">
                  <c:v>Napo</c:v>
                </c:pt>
                <c:pt idx="19">
                  <c:v>Pastaza</c:v>
                </c:pt>
                <c:pt idx="20">
                  <c:v>Zamora</c:v>
                </c:pt>
                <c:pt idx="21">
                  <c:v>Sucumbíos</c:v>
                </c:pt>
                <c:pt idx="22">
                  <c:v>Orellana</c:v>
                </c:pt>
                <c:pt idx="23">
                  <c:v>Galápagos</c:v>
                </c:pt>
                <c:pt idx="24">
                  <c:v>Zonas  No Delimitadas</c:v>
                </c:pt>
              </c:strCache>
            </c:strRef>
          </c:cat>
          <c:val>
            <c:numRef>
              <c:f>('GRA13'!$E$9:$E$19,'GRA13'!$E$21:$E$26,'GRA13'!$E$28:$E$33,'GRA13'!$E$35,'GRA13'!$E$36)</c:f>
              <c:numCache>
                <c:formatCode>_(* #,##0.00_);_(* \(#,##0.00\);_(* "-"??_);_(@_)</c:formatCode>
                <c:ptCount val="25"/>
                <c:pt idx="0">
                  <c:v>15.696337738294506</c:v>
                </c:pt>
                <c:pt idx="1">
                  <c:v>10.065450978188116</c:v>
                </c:pt>
                <c:pt idx="2">
                  <c:v>16.424654959673795</c:v>
                </c:pt>
                <c:pt idx="3">
                  <c:v>11.768066266780918</c:v>
                </c:pt>
                <c:pt idx="4">
                  <c:v>9.0903692334397679</c:v>
                </c:pt>
                <c:pt idx="5">
                  <c:v>13.33525108901126</c:v>
                </c:pt>
                <c:pt idx="6">
                  <c:v>14.382142681178632</c:v>
                </c:pt>
                <c:pt idx="7">
                  <c:v>10.480954727286393</c:v>
                </c:pt>
                <c:pt idx="8">
                  <c:v>17.583121354839406</c:v>
                </c:pt>
                <c:pt idx="9">
                  <c:v>16.786048597657771</c:v>
                </c:pt>
                <c:pt idx="10">
                  <c:v>9.4651674246392989</c:v>
                </c:pt>
                <c:pt idx="11">
                  <c:v>19.006211180124225</c:v>
                </c:pt>
                <c:pt idx="12">
                  <c:v>5.9679863908908573</c:v>
                </c:pt>
                <c:pt idx="13">
                  <c:v>12.793501557285902</c:v>
                </c:pt>
                <c:pt idx="14">
                  <c:v>5.8328783929214882</c:v>
                </c:pt>
                <c:pt idx="15">
                  <c:v>9.5118512431872482</c:v>
                </c:pt>
                <c:pt idx="16">
                  <c:v>3.859086503368474</c:v>
                </c:pt>
                <c:pt idx="17">
                  <c:v>10.805937708400227</c:v>
                </c:pt>
                <c:pt idx="18">
                  <c:v>5.6174265053365557</c:v>
                </c:pt>
                <c:pt idx="19">
                  <c:v>14.503974961559013</c:v>
                </c:pt>
                <c:pt idx="20">
                  <c:v>8.585404811819906</c:v>
                </c:pt>
                <c:pt idx="21">
                  <c:v>8.8006034699522253</c:v>
                </c:pt>
                <c:pt idx="22">
                  <c:v>6.2752316606354723</c:v>
                </c:pt>
                <c:pt idx="23">
                  <c:v>20.15833455505058</c:v>
                </c:pt>
                <c:pt idx="24">
                  <c:v>0.28290143713930066</c:v>
                </c:pt>
              </c:numCache>
            </c:numRef>
          </c:val>
        </c:ser>
        <c:dLbls>
          <c:showLegendKey val="0"/>
          <c:showVal val="1"/>
          <c:showCatName val="0"/>
          <c:showSerName val="0"/>
          <c:showPercent val="0"/>
          <c:showBubbleSize val="0"/>
        </c:dLbls>
        <c:gapWidth val="22"/>
        <c:overlap val="-25"/>
        <c:axId val="123315712"/>
        <c:axId val="123322752"/>
      </c:barChart>
      <c:catAx>
        <c:axId val="123315712"/>
        <c:scaling>
          <c:orientation val="maxMin"/>
        </c:scaling>
        <c:delete val="0"/>
        <c:axPos val="l"/>
        <c:numFmt formatCode="General" sourceLinked="1"/>
        <c:majorTickMark val="none"/>
        <c:minorTickMark val="none"/>
        <c:tickLblPos val="nextTo"/>
        <c:txPr>
          <a:bodyPr rot="0" vert="horz"/>
          <a:lstStyle/>
          <a:p>
            <a:pPr>
              <a:defRPr lang="es-MX" sz="800" b="0" i="0" u="none" strike="noStrike" baseline="0">
                <a:solidFill>
                  <a:srgbClr val="000000"/>
                </a:solidFill>
                <a:latin typeface="Calibri"/>
                <a:ea typeface="Calibri"/>
                <a:cs typeface="Calibri"/>
              </a:defRPr>
            </a:pPr>
            <a:endParaRPr lang="es-EC"/>
          </a:p>
        </c:txPr>
        <c:crossAx val="123322752"/>
        <c:crosses val="autoZero"/>
        <c:auto val="1"/>
        <c:lblAlgn val="ctr"/>
        <c:lblOffset val="100"/>
        <c:noMultiLvlLbl val="0"/>
      </c:catAx>
      <c:valAx>
        <c:axId val="123322752"/>
        <c:scaling>
          <c:orientation val="minMax"/>
        </c:scaling>
        <c:delete val="1"/>
        <c:axPos val="t"/>
        <c:numFmt formatCode="_(* #,##0.00_);_(* \(#,##0.00\);_(* &quot;-&quot;??_);_(@_)" sourceLinked="1"/>
        <c:majorTickMark val="out"/>
        <c:minorTickMark val="none"/>
        <c:tickLblPos val="nextTo"/>
        <c:crossAx val="12331571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jpeg"/><Relationship Id="rId1" Type="http://schemas.openxmlformats.org/officeDocument/2006/relationships/image" Target="../media/image2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27.jpeg"/><Relationship Id="rId4" Type="http://schemas.openxmlformats.org/officeDocument/2006/relationships/image" Target="../media/image30.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3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3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142875</xdr:rowOff>
    </xdr:from>
    <xdr:to>
      <xdr:col>10</xdr:col>
      <xdr:colOff>1095375</xdr:colOff>
      <xdr:row>24</xdr:row>
      <xdr:rowOff>161925</xdr:rowOff>
    </xdr:to>
    <xdr:sp macro="" textlink="">
      <xdr:nvSpPr>
        <xdr:cNvPr id="2" name="Rectangle 2"/>
        <xdr:cNvSpPr>
          <a:spLocks noChangeArrowheads="1"/>
        </xdr:cNvSpPr>
      </xdr:nvSpPr>
      <xdr:spPr bwMode="auto">
        <a:xfrm>
          <a:off x="0" y="4248150"/>
          <a:ext cx="8124825" cy="1162050"/>
        </a:xfrm>
        <a:prstGeom prst="rect">
          <a:avLst/>
        </a:prstGeom>
        <a:solidFill>
          <a:srgbClr val="FFFFFF"/>
        </a:solidFill>
        <a:ln>
          <a:noFill/>
        </a:ln>
        <a:extLst/>
      </xdr:spPr>
      <xdr:txBody>
        <a:bodyPr vertOverflow="clip" wrap="square" lIns="27432" tIns="22860" rIns="27432" bIns="0" anchor="t" upright="1"/>
        <a:lstStyle/>
        <a:p>
          <a:pPr algn="just" rtl="0">
            <a:defRPr sz="1000"/>
          </a:pPr>
          <a:endParaRPr lang="es-EC" sz="800" b="1">
            <a:effectLst/>
            <a:latin typeface="+mn-lt"/>
            <a:ea typeface="+mn-ea"/>
            <a:cs typeface="+mn-cs"/>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800">
              <a:effectLst/>
              <a:latin typeface="+mn-lt"/>
              <a:ea typeface="+mn-ea"/>
              <a:cs typeface="+mn-cs"/>
            </a:rPr>
            <a:t>En   el  gráfico  1  podemos  observar  que  se  disminuyeron  los  matrimonios  al  compararlos  con  el  año  2003, en el  que  ocurrieron 65.393 para  pasar  a  57.753  matrimonios en el 2012. Sin  embargo,  el comportamiento en el transcurso del periodo 2003-2012, tuvo importantes variaciones entre un  año y otro. Hubo una  tendencia de  reducción hasta el año 2004,  registrándose 63.299 casos, para luego incrementarse en pequeños valores hasta el año 2009 con 76.892 matrimonios; posterior a este año se va disminuyendo en pequeños valores hasta el año 2011, pero se registra una disminución representativa para   el año de investigación 2012.</a:t>
          </a:r>
          <a:endParaRPr lang="es-EC" sz="800">
            <a:effectLst/>
            <a:latin typeface="+mn-lt"/>
            <a:ea typeface="+mn-ea"/>
            <a:cs typeface="+mn-cs"/>
          </a:endParaRPr>
        </a:p>
        <a:p>
          <a:pPr algn="just" rtl="0">
            <a:defRPr sz="1000"/>
          </a:pPr>
          <a:endParaRPr lang="es-EC" sz="800" b="1" i="0" u="none" strike="noStrike" baseline="0">
            <a:solidFill>
              <a:srgbClr val="000000"/>
            </a:solidFill>
            <a:latin typeface="+mn-lt"/>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800">
              <a:effectLst/>
              <a:latin typeface="+mn-lt"/>
              <a:ea typeface="+mn-ea"/>
              <a:cs typeface="+mn-cs"/>
            </a:rPr>
            <a:t>En el gráfico 1 de igual manera se observa que existe un crecimiento importante en los últimos años, ya que de 10. 912 divorcios registrados en el año 2.003, se incrementaron a 21.466 en el año 2011, representando un crecimiento relativo de 96,72%. Sin embargo cabe recalcar que para el año 2012  se registró una disminución  de  5,44% en relación al año inmediatamente anterior</a:t>
          </a:r>
          <a:r>
            <a:rPr lang="es-ES" sz="800" baseline="0">
              <a:effectLst/>
              <a:latin typeface="+mn-lt"/>
              <a:ea typeface="+mn-ea"/>
              <a:cs typeface="+mn-cs"/>
            </a:rPr>
            <a:t> (2011)</a:t>
          </a:r>
          <a:endParaRPr lang="es-EC" sz="800">
            <a:effectLst/>
            <a:latin typeface="+mn-lt"/>
            <a:ea typeface="+mn-ea"/>
            <a:cs typeface="+mn-cs"/>
          </a:endParaRPr>
        </a:p>
      </xdr:txBody>
    </xdr:sp>
    <xdr:clientData/>
  </xdr:twoCellAnchor>
  <xdr:twoCellAnchor>
    <xdr:from>
      <xdr:col>5</xdr:col>
      <xdr:colOff>9525</xdr:colOff>
      <xdr:row>4</xdr:row>
      <xdr:rowOff>95250</xdr:rowOff>
    </xdr:from>
    <xdr:to>
      <xdr:col>10</xdr:col>
      <xdr:colOff>581025</xdr:colOff>
      <xdr:row>15</xdr:row>
      <xdr:rowOff>152400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19</xdr:row>
      <xdr:rowOff>0</xdr:rowOff>
    </xdr:from>
    <xdr:to>
      <xdr:col>6</xdr:col>
      <xdr:colOff>76200</xdr:colOff>
      <xdr:row>24</xdr:row>
      <xdr:rowOff>138545</xdr:rowOff>
    </xdr:to>
    <xdr:sp macro="" textlink="">
      <xdr:nvSpPr>
        <xdr:cNvPr id="2" name="1 CuadroTexto"/>
        <xdr:cNvSpPr txBox="1"/>
      </xdr:nvSpPr>
      <xdr:spPr>
        <a:xfrm>
          <a:off x="95250" y="3771900"/>
          <a:ext cx="4552950" cy="1129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EC" sz="8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800">
              <a:solidFill>
                <a:schemeClr val="dk1"/>
              </a:solidFill>
              <a:effectLst/>
              <a:latin typeface="+mn-lt"/>
              <a:ea typeface="+mn-ea"/>
              <a:cs typeface="+mn-cs"/>
            </a:rPr>
            <a:t>En el gráfico 2, se observa que el registro de los matrimonios ocurridos en  relación a los meses de preferencia para contraer nupcias  en  el año 2012, es el mes de agosto, con  una frecuencia de 5.820 ceremonias realizadas, que representan el 10,08% del total de eventos en el año. En el año 2.003,  el mes de febrero fue el que aportó con mayor número de casos registrados con un total de 6.335 matrimonios.</a:t>
          </a:r>
          <a:endParaRPr lang="es-EC" sz="800">
            <a:solidFill>
              <a:schemeClr val="dk1"/>
            </a:solidFill>
            <a:effectLst/>
            <a:latin typeface="+mn-lt"/>
            <a:ea typeface="+mn-ea"/>
            <a:cs typeface="+mn-cs"/>
          </a:endParaRPr>
        </a:p>
        <a:p>
          <a:endParaRPr lang="es-EC" sz="800">
            <a:latin typeface="+mn-lt"/>
          </a:endParaRPr>
        </a:p>
      </xdr:txBody>
    </xdr:sp>
    <xdr:clientData/>
  </xdr:twoCellAnchor>
  <xdr:twoCellAnchor>
    <xdr:from>
      <xdr:col>0</xdr:col>
      <xdr:colOff>135082</xdr:colOff>
      <xdr:row>25</xdr:row>
      <xdr:rowOff>21647</xdr:rowOff>
    </xdr:from>
    <xdr:to>
      <xdr:col>6</xdr:col>
      <xdr:colOff>201757</xdr:colOff>
      <xdr:row>32</xdr:row>
      <xdr:rowOff>69272</xdr:rowOff>
    </xdr:to>
    <xdr:sp macro="" textlink="">
      <xdr:nvSpPr>
        <xdr:cNvPr id="3" name="2 CuadroTexto"/>
        <xdr:cNvSpPr txBox="1"/>
      </xdr:nvSpPr>
      <xdr:spPr>
        <a:xfrm>
          <a:off x="135082" y="4974647"/>
          <a:ext cx="46386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800">
              <a:solidFill>
                <a:schemeClr val="dk1"/>
              </a:solidFill>
              <a:effectLst/>
              <a:latin typeface="+mn-lt"/>
              <a:ea typeface="+mn-ea"/>
              <a:cs typeface="+mn-cs"/>
            </a:rPr>
            <a:t>En el gráfico 2, también podemos observar que de  acuerdo a los meses de registro de divorcios en el 2003, el mes  con mayor frecuencia  fue  julio,  que registró  1.100 casos;  mientras que  en  agosto, se registró el menor número de divorcios con 805 casos. Por el contrario, en el 2012 el mes que mayor número de divorcios tuvo, fue agosto con 1.908 registros.  Otros meses que tuvieron frecuencias altas de registro, corresponde a los meses de mayo (1.812 casos), enero (1.800 casos) y octubre (1.766 casos). </a:t>
          </a:r>
          <a:endParaRPr lang="es-EC" sz="800">
            <a:solidFill>
              <a:schemeClr val="dk1"/>
            </a:solidFill>
            <a:effectLst/>
            <a:latin typeface="+mn-lt"/>
            <a:ea typeface="+mn-ea"/>
            <a:cs typeface="+mn-cs"/>
          </a:endParaRPr>
        </a:p>
        <a:p>
          <a:endParaRPr lang="es-EC" sz="800">
            <a:latin typeface="+mn-lt"/>
          </a:endParaRPr>
        </a:p>
      </xdr:txBody>
    </xdr:sp>
    <xdr:clientData/>
  </xdr:twoCellAnchor>
  <xdr:twoCellAnchor>
    <xdr:from>
      <xdr:col>7</xdr:col>
      <xdr:colOff>9525</xdr:colOff>
      <xdr:row>1</xdr:row>
      <xdr:rowOff>152400</xdr:rowOff>
    </xdr:from>
    <xdr:to>
      <xdr:col>15</xdr:col>
      <xdr:colOff>504825</xdr:colOff>
      <xdr:row>18</xdr:row>
      <xdr:rowOff>66675</xdr:rowOff>
    </xdr:to>
    <xdr:graphicFrame macro="">
      <xdr:nvGraphicFramePr>
        <xdr:cNvPr id="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19</xdr:row>
      <xdr:rowOff>0</xdr:rowOff>
    </xdr:from>
    <xdr:to>
      <xdr:col>15</xdr:col>
      <xdr:colOff>419100</xdr:colOff>
      <xdr:row>34</xdr:row>
      <xdr:rowOff>133350</xdr:rowOff>
    </xdr:to>
    <xdr:graphicFrame macro="">
      <xdr:nvGraphicFramePr>
        <xdr:cNvPr id="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36</xdr:row>
      <xdr:rowOff>142326</xdr:rowOff>
    </xdr:from>
    <xdr:to>
      <xdr:col>4</xdr:col>
      <xdr:colOff>371475</xdr:colOff>
      <xdr:row>43</xdr:row>
      <xdr:rowOff>76200</xdr:rowOff>
    </xdr:to>
    <xdr:sp macro="" textlink="">
      <xdr:nvSpPr>
        <xdr:cNvPr id="2" name="1 CuadroTexto"/>
        <xdr:cNvSpPr txBox="1"/>
      </xdr:nvSpPr>
      <xdr:spPr>
        <a:xfrm>
          <a:off x="47625" y="5762076"/>
          <a:ext cx="3971925" cy="101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En el gráfico 3, se puede observar  el total de los matrimonios y divorcios por regiones geográficas durante los años 2003, 2007 y 2012. Se evidencia además, que la Sierra sigue siendo la región donde ocurre el mayor número de matrimonios, registrando 31.576 casos, los cuales representan   aproximadamente el  54.67 % del total de matrimonios seguido por la región Costa con 23.562 casos. Por lo tanto, estas dos regiones registraron el mayor número de matrimonios a nivel nacional  para el año 2012.</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 </a:t>
          </a:r>
          <a:endParaRPr lang="es-EC" sz="800">
            <a:solidFill>
              <a:schemeClr val="dk1"/>
            </a:solidFill>
            <a:effectLst/>
            <a:latin typeface="+mn-lt"/>
            <a:ea typeface="+mn-ea"/>
            <a:cs typeface="+mn-cs"/>
          </a:endParaRPr>
        </a:p>
        <a:p>
          <a:endParaRPr lang="es-EC" sz="800">
            <a:solidFill>
              <a:schemeClr val="dk1"/>
            </a:solidFill>
            <a:effectLst/>
            <a:latin typeface="+mn-lt"/>
            <a:ea typeface="+mn-ea"/>
            <a:cs typeface="+mn-cs"/>
          </a:endParaRPr>
        </a:p>
      </xdr:txBody>
    </xdr:sp>
    <xdr:clientData/>
  </xdr:twoCellAnchor>
  <xdr:twoCellAnchor>
    <xdr:from>
      <xdr:col>4</xdr:col>
      <xdr:colOff>628650</xdr:colOff>
      <xdr:row>37</xdr:row>
      <xdr:rowOff>0</xdr:rowOff>
    </xdr:from>
    <xdr:to>
      <xdr:col>9</xdr:col>
      <xdr:colOff>1104900</xdr:colOff>
      <xdr:row>45</xdr:row>
      <xdr:rowOff>19050</xdr:rowOff>
    </xdr:to>
    <xdr:sp macro="" textlink="">
      <xdr:nvSpPr>
        <xdr:cNvPr id="3" name="5 CuadroTexto"/>
        <xdr:cNvSpPr txBox="1">
          <a:spLocks noChangeArrowheads="1"/>
        </xdr:cNvSpPr>
      </xdr:nvSpPr>
      <xdr:spPr bwMode="auto">
        <a:xfrm>
          <a:off x="4276725" y="5762625"/>
          <a:ext cx="4762500" cy="1276350"/>
        </a:xfrm>
        <a:prstGeom prst="rect">
          <a:avLst/>
        </a:prstGeom>
        <a:solidFill>
          <a:srgbClr val="FFFFFF"/>
        </a:solidFill>
        <a:ln w="9525">
          <a:noFill/>
          <a:miter lim="800000"/>
          <a:headEnd/>
          <a:tailEnd/>
        </a:ln>
      </xdr:spPr>
      <xdr:txBody>
        <a:bodyPr vertOverflow="clip" wrap="square" lIns="27432" tIns="22860" rIns="0" bIns="0" anchor="t" upright="1"/>
        <a:lstStyle/>
        <a:p>
          <a:r>
            <a:rPr lang="es-ES" sz="800">
              <a:effectLst/>
              <a:latin typeface="+mn-lt"/>
              <a:ea typeface="+mn-ea"/>
              <a:cs typeface="+mn-cs"/>
            </a:rPr>
            <a:t>En el gráfico 3, también observamos que entre los años 2003, 2007 y 2012,  según las regiones geográficas de residencia habitual, la Sierra y la Costa fueron las regiones donde se inscribieron el mayor número de divorcios a nivel nacional. Al comparar  con el número de registros de divorcios ocurridos  en el 2003 se observa que a nivel nacional el incremento es del 86.02% siendo en la región Amazónica e Insular, en donde prácticamente se ha triplicado el número de divorcios en el período. Para el último caso de los divorciados de residencia habitual en el “exterior”,  el volumen de crecimiento de 536 a 642 casos en los años mencionados, nos dan una pauta de análisis que puede ser efecto del proceso migratorio vigente hasta la actualidad, entendiéndose como un proceso de deterioro de las relaciones familiares. Para mayor detalle ver gráfico 3.</a:t>
          </a:r>
          <a:endParaRPr lang="es-EC" sz="800">
            <a:effectLst/>
            <a:latin typeface="+mn-lt"/>
            <a:ea typeface="+mn-ea"/>
            <a:cs typeface="+mn-cs"/>
          </a:endParaRPr>
        </a:p>
        <a:p>
          <a:pPr algn="l" rtl="0">
            <a:defRPr sz="1000"/>
          </a:pPr>
          <a:endParaRPr lang="es-ES" sz="800" b="0" i="0" u="none" strike="noStrike" baseline="0">
            <a:solidFill>
              <a:srgbClr val="000000"/>
            </a:solidFill>
            <a:latin typeface="+mn-lt"/>
          </a:endParaRPr>
        </a:p>
      </xdr:txBody>
    </xdr:sp>
    <xdr:clientData/>
  </xdr:twoCellAnchor>
  <xdr:twoCellAnchor>
    <xdr:from>
      <xdr:col>0</xdr:col>
      <xdr:colOff>180975</xdr:colOff>
      <xdr:row>12</xdr:row>
      <xdr:rowOff>104775</xdr:rowOff>
    </xdr:from>
    <xdr:to>
      <xdr:col>3</xdr:col>
      <xdr:colOff>381000</xdr:colOff>
      <xdr:row>36</xdr:row>
      <xdr:rowOff>85725</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723900</xdr:colOff>
      <xdr:row>12</xdr:row>
      <xdr:rowOff>66675</xdr:rowOff>
    </xdr:from>
    <xdr:to>
      <xdr:col>6</xdr:col>
      <xdr:colOff>828675</xdr:colOff>
      <xdr:row>36</xdr:row>
      <xdr:rowOff>47625</xdr:rowOff>
    </xdr:to>
    <xdr:graphicFrame macro="">
      <xdr:nvGraphicFramePr>
        <xdr:cNvPr id="5"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66675</xdr:colOff>
      <xdr:row>12</xdr:row>
      <xdr:rowOff>9525</xdr:rowOff>
    </xdr:from>
    <xdr:to>
      <xdr:col>9</xdr:col>
      <xdr:colOff>1143000</xdr:colOff>
      <xdr:row>35</xdr:row>
      <xdr:rowOff>133350</xdr:rowOff>
    </xdr:to>
    <xdr:graphicFrame macro="">
      <xdr:nvGraphicFramePr>
        <xdr:cNvPr id="6"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400050</xdr:colOff>
      <xdr:row>20</xdr:row>
      <xdr:rowOff>19050</xdr:rowOff>
    </xdr:from>
    <xdr:to>
      <xdr:col>5</xdr:col>
      <xdr:colOff>571500</xdr:colOff>
      <xdr:row>44</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352425</xdr:colOff>
      <xdr:row>20</xdr:row>
      <xdr:rowOff>38100</xdr:rowOff>
    </xdr:from>
    <xdr:to>
      <xdr:col>11</xdr:col>
      <xdr:colOff>190500</xdr:colOff>
      <xdr:row>45</xdr:row>
      <xdr:rowOff>9525</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44</xdr:row>
      <xdr:rowOff>38101</xdr:rowOff>
    </xdr:from>
    <xdr:to>
      <xdr:col>10</xdr:col>
      <xdr:colOff>990600</xdr:colOff>
      <xdr:row>48</xdr:row>
      <xdr:rowOff>0</xdr:rowOff>
    </xdr:to>
    <xdr:sp macro="" textlink="">
      <xdr:nvSpPr>
        <xdr:cNvPr id="4" name="3 CuadroTexto"/>
        <xdr:cNvSpPr txBox="1"/>
      </xdr:nvSpPr>
      <xdr:spPr>
        <a:xfrm>
          <a:off x="38100" y="6819901"/>
          <a:ext cx="9429750"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800">
              <a:solidFill>
                <a:schemeClr val="dk1"/>
              </a:solidFill>
              <a:effectLst/>
              <a:latin typeface="+mn-lt"/>
              <a:ea typeface="+mn-ea"/>
              <a:cs typeface="+mn-cs"/>
            </a:rPr>
            <a:t>Al analizar  el gráfico 4, se observa que el mayor valor de los grupos de edad de las personas que contraen matrimonio, corresponde al grupo de edad entre los  20-24 años con el 26,93% en los hombres y el 30,13% en las mujeres, le sigue en importancia el grupo  entre  los  25-29 años con el 27,27% para hombres y el 23,46% para mujeres. A partir del grupo 30-34 años el porcentaje disminuye sucesivamente, siendo los valores más altos  el de los hombres con respecto al de las  mujeres.</a:t>
          </a:r>
          <a:endParaRPr lang="es-EC" sz="800">
            <a:solidFill>
              <a:schemeClr val="dk1"/>
            </a:solidFill>
            <a:effectLst/>
            <a:latin typeface="+mn-lt"/>
            <a:ea typeface="+mn-ea"/>
            <a:cs typeface="+mn-cs"/>
          </a:endParaRPr>
        </a:p>
        <a:p>
          <a:r>
            <a:rPr lang="es-EC" sz="800">
              <a:solidFill>
                <a:srgbClr val="FF0000"/>
              </a:solidFill>
              <a:effectLst/>
              <a:latin typeface="+mn-lt"/>
              <a:ea typeface="+mn-ea"/>
              <a:cs typeface="+mn-cs"/>
            </a:rPr>
            <a:t> </a:t>
          </a:r>
          <a:r>
            <a:rPr lang="es-EC" sz="800">
              <a:solidFill>
                <a:schemeClr val="tx1"/>
              </a:solidFill>
              <a:effectLst/>
              <a:latin typeface="+mn-lt"/>
              <a:ea typeface="+mn-ea"/>
              <a:cs typeface="+mn-cs"/>
            </a:rPr>
            <a:t>Se aprecia además que las edades comprendidas entre menos de 30 años concentran el 72,57% del total de matrimonios, en el caso de las mujeres y el 61,31% en los hombres,</a:t>
          </a:r>
          <a:r>
            <a:rPr lang="es-EC" sz="800" baseline="0">
              <a:solidFill>
                <a:schemeClr val="tx1"/>
              </a:solidFill>
              <a:effectLst/>
              <a:latin typeface="+mn-lt"/>
              <a:ea typeface="+mn-ea"/>
              <a:cs typeface="+mn-cs"/>
            </a:rPr>
            <a:t> para mayor detalle ver gráfico 4</a:t>
          </a:r>
          <a:endParaRPr lang="es-EC" sz="800">
            <a:solidFill>
              <a:schemeClr val="tx1"/>
            </a:solidFill>
            <a:effectLst/>
            <a:latin typeface="+mn-lt"/>
            <a:ea typeface="+mn-ea"/>
            <a:cs typeface="+mn-cs"/>
          </a:endParaRPr>
        </a:p>
      </xdr:txBody>
    </xdr:sp>
    <xdr:clientData/>
  </xdr:twoCellAnchor>
  <xdr:twoCellAnchor>
    <xdr:from>
      <xdr:col>6</xdr:col>
      <xdr:colOff>285750</xdr:colOff>
      <xdr:row>26</xdr:row>
      <xdr:rowOff>104775</xdr:rowOff>
    </xdr:from>
    <xdr:to>
      <xdr:col>6</xdr:col>
      <xdr:colOff>523875</xdr:colOff>
      <xdr:row>34</xdr:row>
      <xdr:rowOff>85725</xdr:rowOff>
    </xdr:to>
    <xdr:sp macro="" textlink="">
      <xdr:nvSpPr>
        <xdr:cNvPr id="5" name="4 CuadroTexto"/>
        <xdr:cNvSpPr txBox="1"/>
      </xdr:nvSpPr>
      <xdr:spPr>
        <a:xfrm>
          <a:off x="5362575" y="4562475"/>
          <a:ext cx="23812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twoCellAnchor>
    <xdr:from>
      <xdr:col>0</xdr:col>
      <xdr:colOff>371475</xdr:colOff>
      <xdr:row>27</xdr:row>
      <xdr:rowOff>0</xdr:rowOff>
    </xdr:from>
    <xdr:to>
      <xdr:col>0</xdr:col>
      <xdr:colOff>609600</xdr:colOff>
      <xdr:row>34</xdr:row>
      <xdr:rowOff>76200</xdr:rowOff>
    </xdr:to>
    <xdr:sp macro="" textlink="">
      <xdr:nvSpPr>
        <xdr:cNvPr id="6" name="5 CuadroTexto"/>
        <xdr:cNvSpPr txBox="1"/>
      </xdr:nvSpPr>
      <xdr:spPr>
        <a:xfrm>
          <a:off x="371475" y="4572000"/>
          <a:ext cx="23812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20</xdr:row>
      <xdr:rowOff>0</xdr:rowOff>
    </xdr:from>
    <xdr:to>
      <xdr:col>5</xdr:col>
      <xdr:colOff>304800</xdr:colOff>
      <xdr:row>43</xdr:row>
      <xdr:rowOff>0</xdr:rowOff>
    </xdr:to>
    <xdr:graphicFrame macro="">
      <xdr:nvGraphicFramePr>
        <xdr:cNvPr id="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762000</xdr:colOff>
      <xdr:row>20</xdr:row>
      <xdr:rowOff>123825</xdr:rowOff>
    </xdr:from>
    <xdr:to>
      <xdr:col>11</xdr:col>
      <xdr:colOff>542925</xdr:colOff>
      <xdr:row>43</xdr:row>
      <xdr:rowOff>0</xdr:rowOff>
    </xdr:to>
    <xdr:graphicFrame macro="">
      <xdr:nvGraphicFramePr>
        <xdr:cNvPr id="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41</xdr:row>
      <xdr:rowOff>122599</xdr:rowOff>
    </xdr:from>
    <xdr:to>
      <xdr:col>11</xdr:col>
      <xdr:colOff>762000</xdr:colOff>
      <xdr:row>47</xdr:row>
      <xdr:rowOff>10749</xdr:rowOff>
    </xdr:to>
    <xdr:sp macro="" textlink="">
      <xdr:nvSpPr>
        <xdr:cNvPr id="4" name="3 CuadroTexto"/>
        <xdr:cNvSpPr txBox="1"/>
      </xdr:nvSpPr>
      <xdr:spPr>
        <a:xfrm>
          <a:off x="123825" y="6790099"/>
          <a:ext cx="9525000" cy="89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En el gráfico 5, se puede observar que la distribución relativa por grupos de edad de los divorcios determina que la mayor cantidad de personas que se divorciaron, se ubican entre el rango de edad de 30-34 años en los hombres con el 13,43</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   y para las mujeres con el 14,15%;  se observa también, que las mujeres entre los  35-39 años de edad representan el 12,65%  y el rango entre los 25-29 años  de edad representan el 11,98%  siendo estos rangos los de mayor relevancia, para el caso de los hombres el 12,72%  está en el rango comprendido  entre los  35 y 39 años. Además se destaca que en las edades superiores a 40 años es mayor el número de hombres que mujeres que se divorciaron, pues sus porcentajes si bien van disminuyendo para ambos casos, son superiores para el sexo masculino, </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El 21,36% y 21.65% de  hombres y mujeres, respectivamente , no proporcionan información. Para mayor detalle ver gráfico 5. </a:t>
          </a:r>
          <a:endParaRPr lang="es-EC" sz="800" b="1">
            <a:solidFill>
              <a:schemeClr val="dk1"/>
            </a:solidFill>
            <a:effectLst/>
            <a:latin typeface="+mn-lt"/>
            <a:ea typeface="+mn-ea"/>
            <a:cs typeface="+mn-cs"/>
          </a:endParaRPr>
        </a:p>
      </xdr:txBody>
    </xdr:sp>
    <xdr:clientData/>
  </xdr:twoCellAnchor>
  <xdr:twoCellAnchor>
    <xdr:from>
      <xdr:col>0</xdr:col>
      <xdr:colOff>85725</xdr:colOff>
      <xdr:row>26</xdr:row>
      <xdr:rowOff>9526</xdr:rowOff>
    </xdr:from>
    <xdr:to>
      <xdr:col>1</xdr:col>
      <xdr:colOff>200025</xdr:colOff>
      <xdr:row>35</xdr:row>
      <xdr:rowOff>85726</xdr:rowOff>
    </xdr:to>
    <xdr:sp macro="" textlink="">
      <xdr:nvSpPr>
        <xdr:cNvPr id="5" name="4 CuadroTexto"/>
        <xdr:cNvSpPr txBox="1"/>
      </xdr:nvSpPr>
      <xdr:spPr>
        <a:xfrm>
          <a:off x="85725" y="4391026"/>
          <a:ext cx="876300"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EC" sz="1100" b="1"/>
            <a:t>Grupos de Edad</a:t>
          </a:r>
        </a:p>
      </xdr:txBody>
    </xdr:sp>
    <xdr:clientData/>
  </xdr:twoCellAnchor>
  <xdr:twoCellAnchor>
    <xdr:from>
      <xdr:col>5</xdr:col>
      <xdr:colOff>790575</xdr:colOff>
      <xdr:row>25</xdr:row>
      <xdr:rowOff>114299</xdr:rowOff>
    </xdr:from>
    <xdr:to>
      <xdr:col>6</xdr:col>
      <xdr:colOff>219075</xdr:colOff>
      <xdr:row>34</xdr:row>
      <xdr:rowOff>104774</xdr:rowOff>
    </xdr:to>
    <xdr:sp macro="" textlink="">
      <xdr:nvSpPr>
        <xdr:cNvPr id="6" name="5 CuadroTexto"/>
        <xdr:cNvSpPr txBox="1"/>
      </xdr:nvSpPr>
      <xdr:spPr>
        <a:xfrm>
          <a:off x="4572000" y="4305299"/>
          <a:ext cx="219075"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0.47643</cdr:x>
      <cdr:y>0.79856</cdr:y>
    </cdr:from>
    <cdr:to>
      <cdr:x>0.49484</cdr:x>
      <cdr:y>0.83028</cdr:y>
    </cdr:to>
    <cdr:sp macro="" textlink="">
      <cdr:nvSpPr>
        <cdr:cNvPr id="12289" name="Text Box 1025"/>
        <cdr:cNvSpPr txBox="1">
          <a:spLocks xmlns:a="http://schemas.openxmlformats.org/drawingml/2006/main" noChangeArrowheads="1"/>
        </cdr:cNvSpPr>
      </cdr:nvSpPr>
      <cdr:spPr bwMode="auto">
        <a:xfrm xmlns:a="http://schemas.openxmlformats.org/drawingml/2006/main">
          <a:off x="2517242" y="2421963"/>
          <a:ext cx="97155" cy="960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704850</xdr:colOff>
      <xdr:row>19</xdr:row>
      <xdr:rowOff>47625</xdr:rowOff>
    </xdr:from>
    <xdr:to>
      <xdr:col>11</xdr:col>
      <xdr:colOff>342900</xdr:colOff>
      <xdr:row>36</xdr:row>
      <xdr:rowOff>38100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2</xdr:row>
      <xdr:rowOff>28575</xdr:rowOff>
    </xdr:from>
    <xdr:to>
      <xdr:col>11</xdr:col>
      <xdr:colOff>219075</xdr:colOff>
      <xdr:row>17</xdr:row>
      <xdr:rowOff>95250</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76201</xdr:colOff>
      <xdr:row>35</xdr:row>
      <xdr:rowOff>19051</xdr:rowOff>
    </xdr:from>
    <xdr:to>
      <xdr:col>12</xdr:col>
      <xdr:colOff>0</xdr:colOff>
      <xdr:row>40</xdr:row>
      <xdr:rowOff>123826</xdr:rowOff>
    </xdr:to>
    <xdr:sp macro="" textlink="">
      <xdr:nvSpPr>
        <xdr:cNvPr id="4" name="3 CuadroTexto"/>
        <xdr:cNvSpPr txBox="1"/>
      </xdr:nvSpPr>
      <xdr:spPr>
        <a:xfrm>
          <a:off x="76201" y="6191251"/>
          <a:ext cx="9648824"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Al analizar en el gráfico 6 los matrimonios según el nivel de instrucción de los contrayentes, observamos que en el año 2012 el mayor porcentaje tanto en hombres como en mujeres  corresponde al nivel de instrucción “Secundaria”, con el 45,60%  y el 44,91% respectivamente. Para complementar lo que representa este nivel de instrucción se debe observar los porcentajes con Educació n Media de acuerdo a la nueva Reforma Curricular. En orden de importancia le sigue la población contrayente con instrucción Primaria con el 20,68% en los hombres y el 20,33% para las mujeres. En el nivel superior las proporciones son del 15,65% y 16,48%  para hombres y mujeres respectivamente.  Para el año 2003, el nivel de instrucción de los contrayentes en su mayoría  correspondió a la instrucción Secundaria con porcentajes de 49,77%  para hombres y 51,61%  para mujeres, los contrayentes con instrucción Primaria ocupan un representativo porcentaje  de</a:t>
          </a:r>
          <a:r>
            <a:rPr lang="es-EC" sz="800" baseline="0">
              <a:solidFill>
                <a:schemeClr val="dk1"/>
              </a:solidFill>
              <a:effectLst/>
              <a:latin typeface="+mn-lt"/>
              <a:ea typeface="+mn-ea"/>
              <a:cs typeface="+mn-cs"/>
            </a:rPr>
            <a:t> </a:t>
          </a:r>
          <a:r>
            <a:rPr lang="es-ES" sz="800">
              <a:solidFill>
                <a:schemeClr val="dk1"/>
              </a:solidFill>
              <a:effectLst/>
              <a:latin typeface="+mn-lt"/>
              <a:ea typeface="+mn-ea"/>
              <a:cs typeface="+mn-cs"/>
            </a:rPr>
            <a:t>36,91% en hombres  y 35,63% en mujeres. Para mayor detalle ver el gráfico 6.</a:t>
          </a:r>
          <a:endParaRPr lang="es-EC" sz="800">
            <a:solidFill>
              <a:schemeClr val="dk1"/>
            </a:solidFill>
            <a:effectLst/>
            <a:latin typeface="+mn-lt"/>
            <a:ea typeface="+mn-ea"/>
            <a:cs typeface="+mn-cs"/>
          </a:endParaRPr>
        </a:p>
        <a:p>
          <a:endParaRPr lang="es-EC" sz="8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704850</xdr:colOff>
      <xdr:row>2</xdr:row>
      <xdr:rowOff>76200</xdr:rowOff>
    </xdr:from>
    <xdr:to>
      <xdr:col>12</xdr:col>
      <xdr:colOff>266700</xdr:colOff>
      <xdr:row>22</xdr:row>
      <xdr:rowOff>114300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47625</xdr:rowOff>
    </xdr:from>
    <xdr:to>
      <xdr:col>12</xdr:col>
      <xdr:colOff>400050</xdr:colOff>
      <xdr:row>27</xdr:row>
      <xdr:rowOff>66675</xdr:rowOff>
    </xdr:to>
    <xdr:sp macro="" textlink="">
      <xdr:nvSpPr>
        <xdr:cNvPr id="3" name="2 CuadroTexto"/>
        <xdr:cNvSpPr txBox="1"/>
      </xdr:nvSpPr>
      <xdr:spPr>
        <a:xfrm>
          <a:off x="0" y="4953000"/>
          <a:ext cx="88011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EC" sz="800" b="1">
            <a:solidFill>
              <a:schemeClr val="dk1"/>
            </a:solidFill>
            <a:effectLst/>
            <a:latin typeface="+mn-lt"/>
            <a:ea typeface="+mn-ea"/>
            <a:cs typeface="+mn-cs"/>
          </a:endParaRPr>
        </a:p>
        <a:p>
          <a:r>
            <a:rPr lang="es-EC" sz="800">
              <a:solidFill>
                <a:schemeClr val="dk1"/>
              </a:solidFill>
              <a:effectLst/>
              <a:latin typeface="+mn-lt"/>
              <a:ea typeface="+mn-ea"/>
              <a:cs typeface="+mn-cs"/>
            </a:rPr>
            <a:t>En el gráfico 7, al analizar el comportamiento de los divorcios  considerando el nivel de instrucción de los mismos</a:t>
          </a:r>
          <a:r>
            <a:rPr lang="es-EC" sz="800" baseline="0">
              <a:solidFill>
                <a:schemeClr val="dk1"/>
              </a:solidFill>
              <a:effectLst/>
              <a:latin typeface="+mn-lt"/>
              <a:ea typeface="+mn-ea"/>
              <a:cs typeface="+mn-cs"/>
            </a:rPr>
            <a:t> </a:t>
          </a:r>
          <a:r>
            <a:rPr lang="es-EC" sz="800">
              <a:solidFill>
                <a:schemeClr val="dk1"/>
              </a:solidFill>
              <a:effectLst/>
              <a:latin typeface="+mn-lt"/>
              <a:ea typeface="+mn-ea"/>
              <a:cs typeface="+mn-cs"/>
            </a:rPr>
            <a:t>para el año 2012 el mayor porcentaje tanto en hombres como en mujeres que inscribieron sus divorcios corresponde al nivel de instrucción “secundaria” , con  más del 50% para ambos casos,   le sigue en  segundo grado de importancia la población con instrucción "primaria " representando el </a:t>
          </a:r>
          <a:r>
            <a:rPr lang="es-ES_tradnl" sz="800" b="0" i="0" u="none" strike="noStrike">
              <a:solidFill>
                <a:schemeClr val="dk1"/>
              </a:solidFill>
              <a:latin typeface="+mn-lt"/>
              <a:ea typeface="+mn-ea"/>
              <a:cs typeface="+mn-cs"/>
            </a:rPr>
            <a:t>21,72%</a:t>
          </a:r>
          <a:r>
            <a:rPr lang="es-ES_tradnl" sz="800"/>
            <a:t> </a:t>
          </a:r>
          <a:r>
            <a:rPr lang="es-EC" sz="800">
              <a:solidFill>
                <a:schemeClr val="dk1"/>
              </a:solidFill>
              <a:effectLst/>
              <a:latin typeface="+mn-lt"/>
              <a:ea typeface="+mn-ea"/>
              <a:cs typeface="+mn-cs"/>
            </a:rPr>
            <a:t> y </a:t>
          </a:r>
          <a:r>
            <a:rPr lang="es-ES_tradnl" sz="800" b="0" i="0" u="none" strike="noStrike">
              <a:solidFill>
                <a:schemeClr val="dk1"/>
              </a:solidFill>
              <a:latin typeface="+mn-lt"/>
              <a:ea typeface="+mn-ea"/>
              <a:cs typeface="+mn-cs"/>
            </a:rPr>
            <a:t>20,02%</a:t>
          </a:r>
          <a:r>
            <a:rPr lang="es-ES_tradnl" sz="800"/>
            <a:t> </a:t>
          </a:r>
          <a:r>
            <a:rPr lang="es-EC" sz="800">
              <a:solidFill>
                <a:schemeClr val="dk1"/>
              </a:solidFill>
              <a:effectLst/>
              <a:latin typeface="+mn-lt"/>
              <a:ea typeface="+mn-ea"/>
              <a:cs typeface="+mn-cs"/>
            </a:rPr>
            <a:t>  para</a:t>
          </a:r>
          <a:r>
            <a:rPr lang="es-EC" sz="800" baseline="0">
              <a:solidFill>
                <a:schemeClr val="dk1"/>
              </a:solidFill>
              <a:effectLst/>
              <a:latin typeface="+mn-lt"/>
              <a:ea typeface="+mn-ea"/>
              <a:cs typeface="+mn-cs"/>
            </a:rPr>
            <a:t> los hombres y mujeres respectivamente</a:t>
          </a:r>
          <a:r>
            <a:rPr lang="es-EC" sz="800">
              <a:solidFill>
                <a:schemeClr val="dk1"/>
              </a:solidFill>
              <a:effectLst/>
              <a:latin typeface="+mn-lt"/>
              <a:ea typeface="+mn-ea"/>
              <a:cs typeface="+mn-cs"/>
            </a:rPr>
            <a:t>,  para  el nivel superior las proporciones son del </a:t>
          </a:r>
          <a:r>
            <a:rPr lang="es-ES_tradnl" sz="800" b="0" i="0" u="none" strike="noStrike">
              <a:solidFill>
                <a:schemeClr val="dk1"/>
              </a:solidFill>
              <a:latin typeface="+mn-lt"/>
              <a:ea typeface="+mn-ea"/>
              <a:cs typeface="+mn-cs"/>
            </a:rPr>
            <a:t>8,43%</a:t>
          </a:r>
          <a:r>
            <a:rPr lang="es-ES_tradnl" sz="800"/>
            <a:t> </a:t>
          </a:r>
          <a:r>
            <a:rPr lang="es-EC" sz="800">
              <a:solidFill>
                <a:schemeClr val="dk1"/>
              </a:solidFill>
              <a:effectLst/>
              <a:latin typeface="+mn-lt"/>
              <a:ea typeface="+mn-ea"/>
              <a:cs typeface="+mn-cs"/>
            </a:rPr>
            <a:t> y  </a:t>
          </a:r>
          <a:r>
            <a:rPr lang="es-ES_tradnl" sz="800" b="0" i="0" u="none" strike="noStrike">
              <a:solidFill>
                <a:schemeClr val="dk1"/>
              </a:solidFill>
              <a:latin typeface="+mn-lt"/>
              <a:ea typeface="+mn-ea"/>
              <a:cs typeface="+mn-cs"/>
            </a:rPr>
            <a:t>7,97%</a:t>
          </a:r>
          <a:r>
            <a:rPr lang="es-ES_tradnl" sz="800"/>
            <a:t> </a:t>
          </a:r>
          <a:r>
            <a:rPr lang="es-EC" sz="800">
              <a:solidFill>
                <a:schemeClr val="dk1"/>
              </a:solidFill>
              <a:effectLst/>
              <a:latin typeface="+mn-lt"/>
              <a:ea typeface="+mn-ea"/>
              <a:cs typeface="+mn-cs"/>
            </a:rPr>
            <a:t> para hombres y mujeres en su orden, para mayor</a:t>
          </a:r>
          <a:r>
            <a:rPr lang="es-EC" sz="800" baseline="0">
              <a:solidFill>
                <a:schemeClr val="dk1"/>
              </a:solidFill>
              <a:effectLst/>
              <a:latin typeface="+mn-lt"/>
              <a:ea typeface="+mn-ea"/>
              <a:cs typeface="+mn-cs"/>
            </a:rPr>
            <a:t> detalle ver el gráfico 7.</a:t>
          </a:r>
          <a:endParaRPr lang="es-EC" sz="800" i="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15</xdr:row>
      <xdr:rowOff>9525</xdr:rowOff>
    </xdr:from>
    <xdr:to>
      <xdr:col>4</xdr:col>
      <xdr:colOff>171450</xdr:colOff>
      <xdr:row>33</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314325</xdr:colOff>
      <xdr:row>14</xdr:row>
      <xdr:rowOff>47625</xdr:rowOff>
    </xdr:from>
    <xdr:to>
      <xdr:col>9</xdr:col>
      <xdr:colOff>9525</xdr:colOff>
      <xdr:row>32</xdr:row>
      <xdr:rowOff>57150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381001</xdr:colOff>
      <xdr:row>32</xdr:row>
      <xdr:rowOff>47625</xdr:rowOff>
    </xdr:from>
    <xdr:to>
      <xdr:col>8</xdr:col>
      <xdr:colOff>542925</xdr:colOff>
      <xdr:row>36</xdr:row>
      <xdr:rowOff>104775</xdr:rowOff>
    </xdr:to>
    <xdr:sp macro="" textlink="">
      <xdr:nvSpPr>
        <xdr:cNvPr id="4" name="3 CuadroTexto"/>
        <xdr:cNvSpPr txBox="1"/>
      </xdr:nvSpPr>
      <xdr:spPr>
        <a:xfrm>
          <a:off x="381001" y="6143625"/>
          <a:ext cx="6257924"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En el gráfico 8 se puede observar que de  acuerdo al estado civil anterior de los contrayentes, el mayor porcentaje corresponde a los solteros con un </a:t>
          </a:r>
          <a:r>
            <a:rPr lang="es-ES" sz="800" b="1">
              <a:solidFill>
                <a:schemeClr val="dk1"/>
              </a:solidFill>
              <a:effectLst/>
              <a:latin typeface="+mn-lt"/>
              <a:ea typeface="+mn-ea"/>
              <a:cs typeface="+mn-cs"/>
            </a:rPr>
            <a:t>90,48%  </a:t>
          </a:r>
          <a:r>
            <a:rPr lang="es-ES" sz="800">
              <a:solidFill>
                <a:schemeClr val="dk1"/>
              </a:solidFill>
              <a:effectLst/>
              <a:latin typeface="+mn-lt"/>
              <a:ea typeface="+mn-ea"/>
              <a:cs typeface="+mn-cs"/>
            </a:rPr>
            <a:t>de hombres  y </a:t>
          </a:r>
          <a:r>
            <a:rPr lang="es-ES" sz="800" b="1">
              <a:solidFill>
                <a:schemeClr val="dk1"/>
              </a:solidFill>
              <a:effectLst/>
              <a:latin typeface="+mn-lt"/>
              <a:ea typeface="+mn-ea"/>
              <a:cs typeface="+mn-cs"/>
            </a:rPr>
            <a:t>93,62%  </a:t>
          </a:r>
          <a:r>
            <a:rPr lang="es-ES" sz="800">
              <a:solidFill>
                <a:schemeClr val="dk1"/>
              </a:solidFill>
              <a:effectLst/>
              <a:latin typeface="+mn-lt"/>
              <a:ea typeface="+mn-ea"/>
              <a:cs typeface="+mn-cs"/>
            </a:rPr>
            <a:t>para mujeres. Los contrayentes con   estado civil anterior divorciados, representan el </a:t>
          </a:r>
          <a:r>
            <a:rPr lang="es-ES" sz="800" b="1">
              <a:solidFill>
                <a:schemeClr val="dk1"/>
              </a:solidFill>
              <a:effectLst/>
              <a:latin typeface="+mn-lt"/>
              <a:ea typeface="+mn-ea"/>
              <a:cs typeface="+mn-cs"/>
            </a:rPr>
            <a:t>8,53%  </a:t>
          </a:r>
          <a:r>
            <a:rPr lang="es-ES" sz="800">
              <a:solidFill>
                <a:schemeClr val="dk1"/>
              </a:solidFill>
              <a:effectLst/>
              <a:latin typeface="+mn-lt"/>
              <a:ea typeface="+mn-ea"/>
              <a:cs typeface="+mn-cs"/>
            </a:rPr>
            <a:t>para hombres y </a:t>
          </a:r>
          <a:r>
            <a:rPr lang="es-ES" sz="800" b="1">
              <a:solidFill>
                <a:schemeClr val="dk1"/>
              </a:solidFill>
              <a:effectLst/>
              <a:latin typeface="+mn-lt"/>
              <a:ea typeface="+mn-ea"/>
              <a:cs typeface="+mn-cs"/>
            </a:rPr>
            <a:t>5,77%  </a:t>
          </a:r>
          <a:r>
            <a:rPr lang="es-ES" sz="800">
              <a:solidFill>
                <a:schemeClr val="dk1"/>
              </a:solidFill>
              <a:effectLst/>
              <a:latin typeface="+mn-lt"/>
              <a:ea typeface="+mn-ea"/>
              <a:cs typeface="+mn-cs"/>
            </a:rPr>
            <a:t>mujeres; y, para los contrayentes con estado civil anterior viudos, apenas alcanza el </a:t>
          </a:r>
          <a:r>
            <a:rPr lang="es-ES" sz="800" b="1">
              <a:solidFill>
                <a:schemeClr val="dk1"/>
              </a:solidFill>
              <a:effectLst/>
              <a:latin typeface="+mn-lt"/>
              <a:ea typeface="+mn-ea"/>
              <a:cs typeface="+mn-cs"/>
            </a:rPr>
            <a:t>0,99%  </a:t>
          </a:r>
          <a:r>
            <a:rPr lang="es-ES" sz="800">
              <a:solidFill>
                <a:schemeClr val="dk1"/>
              </a:solidFill>
              <a:effectLst/>
              <a:latin typeface="+mn-lt"/>
              <a:ea typeface="+mn-ea"/>
              <a:cs typeface="+mn-cs"/>
            </a:rPr>
            <a:t>para hombres y el </a:t>
          </a:r>
          <a:r>
            <a:rPr lang="es-ES" sz="800" b="1">
              <a:solidFill>
                <a:schemeClr val="dk1"/>
              </a:solidFill>
              <a:effectLst/>
              <a:latin typeface="+mn-lt"/>
              <a:ea typeface="+mn-ea"/>
              <a:cs typeface="+mn-cs"/>
            </a:rPr>
            <a:t>0,61%  </a:t>
          </a:r>
          <a:r>
            <a:rPr lang="es-ES" sz="800">
              <a:solidFill>
                <a:schemeClr val="dk1"/>
              </a:solidFill>
              <a:effectLst/>
              <a:latin typeface="+mn-lt"/>
              <a:ea typeface="+mn-ea"/>
              <a:cs typeface="+mn-cs"/>
            </a:rPr>
            <a:t>para las mujeres.</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 </a:t>
          </a:r>
          <a:endParaRPr lang="es-EC"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C" sz="800" b="1">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990600</xdr:colOff>
      <xdr:row>2</xdr:row>
      <xdr:rowOff>142875</xdr:rowOff>
    </xdr:from>
    <xdr:to>
      <xdr:col>9</xdr:col>
      <xdr:colOff>228600</xdr:colOff>
      <xdr:row>10</xdr:row>
      <xdr:rowOff>219075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904875</xdr:colOff>
      <xdr:row>11</xdr:row>
      <xdr:rowOff>66675</xdr:rowOff>
    </xdr:from>
    <xdr:to>
      <xdr:col>9</xdr:col>
      <xdr:colOff>352425</xdr:colOff>
      <xdr:row>32</xdr:row>
      <xdr:rowOff>114300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266701</xdr:colOff>
      <xdr:row>16</xdr:row>
      <xdr:rowOff>114300</xdr:rowOff>
    </xdr:from>
    <xdr:to>
      <xdr:col>3</xdr:col>
      <xdr:colOff>1009650</xdr:colOff>
      <xdr:row>22</xdr:row>
      <xdr:rowOff>142875</xdr:rowOff>
    </xdr:to>
    <xdr:sp macro="" textlink="">
      <xdr:nvSpPr>
        <xdr:cNvPr id="4" name="3 CuadroTexto"/>
        <xdr:cNvSpPr txBox="1"/>
      </xdr:nvSpPr>
      <xdr:spPr>
        <a:xfrm>
          <a:off x="266701" y="3162300"/>
          <a:ext cx="2781299" cy="117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 </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En el gráfico 9, se puede evidenciar que en  país la edad promedio al contraer matrimonio es de 31 años en hombres y 28 años  en  mujeres. Por regiones geográficas y sexo se evidencia igual comportamiento que a nivel nacional, ya que el promedio de edad en matrimonios de los hombres es superior a los resultantes para las mujeres. Para mayor detalle ver gráfico 9.</a:t>
          </a:r>
          <a:endParaRPr lang="es-EC"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C" sz="800" b="1">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46</xdr:row>
      <xdr:rowOff>0</xdr:rowOff>
    </xdr:from>
    <xdr:to>
      <xdr:col>6</xdr:col>
      <xdr:colOff>381000</xdr:colOff>
      <xdr:row>46</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190500</xdr:colOff>
      <xdr:row>1</xdr:row>
      <xdr:rowOff>76200</xdr:rowOff>
    </xdr:from>
    <xdr:to>
      <xdr:col>11</xdr:col>
      <xdr:colOff>704850</xdr:colOff>
      <xdr:row>19</xdr:row>
      <xdr:rowOff>161925</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9526</xdr:colOff>
      <xdr:row>20</xdr:row>
      <xdr:rowOff>142876</xdr:rowOff>
    </xdr:from>
    <xdr:to>
      <xdr:col>11</xdr:col>
      <xdr:colOff>723898</xdr:colOff>
      <xdr:row>27</xdr:row>
      <xdr:rowOff>28575</xdr:rowOff>
    </xdr:to>
    <xdr:sp macro="" textlink="">
      <xdr:nvSpPr>
        <xdr:cNvPr id="4" name="3 CuadroTexto"/>
        <xdr:cNvSpPr txBox="1"/>
      </xdr:nvSpPr>
      <xdr:spPr>
        <a:xfrm>
          <a:off x="9526" y="5353051"/>
          <a:ext cx="9020172" cy="1219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800">
              <a:solidFill>
                <a:schemeClr val="dk1"/>
              </a:solidFill>
              <a:effectLst/>
              <a:latin typeface="+mn-lt"/>
              <a:ea typeface="+mn-ea"/>
              <a:cs typeface="+mn-cs"/>
            </a:rPr>
            <a:t>Las tasas de nupcialidad representan el número de matrimonios ocurridos por cada 1.000 h abitantes. En el gráfico 10, se puede apreciar que, las tasas más altas  se ubican, para el caso de los grupos de edad de  20 a 24 años, en 25,83  en las mujeres y en el rango de edad de 25 a 29 años  con 25,81 en los hombres. Otro rango notable es el de 25 a 29 años de edad representando el 21,56 en las mujeres y el  rango de edad de  20 a 24 años, representa  el 23,07 en los hombres.</a:t>
          </a:r>
          <a:endParaRPr lang="es-EC" sz="800">
            <a:solidFill>
              <a:schemeClr val="dk1"/>
            </a:solidFill>
            <a:effectLst/>
            <a:latin typeface="+mn-lt"/>
            <a:ea typeface="+mn-ea"/>
            <a:cs typeface="+mn-cs"/>
          </a:endParaRPr>
        </a:p>
        <a:p>
          <a:endParaRPr lang="es-EC" sz="800" b="0" baseline="0">
            <a:latin typeface="+mn-lt"/>
          </a:endParaRPr>
        </a:p>
        <a:p>
          <a:r>
            <a:rPr lang="es-ES" sz="800">
              <a:solidFill>
                <a:schemeClr val="dk1"/>
              </a:solidFill>
              <a:effectLst/>
              <a:latin typeface="+mn-lt"/>
              <a:ea typeface="+mn-ea"/>
              <a:cs typeface="+mn-cs"/>
            </a:rPr>
            <a:t>De acuerdo al comportamiento de estas  tasas, se puede concluir que las mujeres contraen matrimonio en edades más tempranas que los hombres, ya que los valores calculados de los grupos de edad comprendidos entre los 15 a 19 años y 20 a 24 años, son mayores en las contrayentes. A partir de los 25 años  se revierte la  situación, es decir los hombres se casan más que las mujeres en edades adultas, a pesar de que las tasas descienden paulatinamente mientras se incrementa la edad en ambos sexos, es más alta para el género masculino que para el femenino. Se observa además que existen</a:t>
          </a:r>
          <a:r>
            <a:rPr lang="es-ES" sz="800" baseline="0">
              <a:solidFill>
                <a:schemeClr val="dk1"/>
              </a:solidFill>
              <a:effectLst/>
              <a:latin typeface="+mn-lt"/>
              <a:ea typeface="+mn-ea"/>
              <a:cs typeface="+mn-cs"/>
            </a:rPr>
            <a:t> </a:t>
          </a:r>
          <a:r>
            <a:rPr lang="es-EC" sz="800" b="0" baseline="0">
              <a:latin typeface="+mn-lt"/>
            </a:rPr>
            <a:t>casos de matrimonios de personas de 70 años y más, siendo mayor el número de hombres que de mujeres que contraen nupcias  a estas edades.</a:t>
          </a:r>
          <a:endParaRPr lang="es-EC" sz="800" b="0">
            <a:latin typeface="+mn-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180975</xdr:colOff>
      <xdr:row>3</xdr:row>
      <xdr:rowOff>0</xdr:rowOff>
    </xdr:from>
    <xdr:to>
      <xdr:col>11</xdr:col>
      <xdr:colOff>542925</xdr:colOff>
      <xdr:row>21</xdr:row>
      <xdr:rowOff>123825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95251</xdr:rowOff>
    </xdr:from>
    <xdr:to>
      <xdr:col>12</xdr:col>
      <xdr:colOff>28576</xdr:colOff>
      <xdr:row>26</xdr:row>
      <xdr:rowOff>142875</xdr:rowOff>
    </xdr:to>
    <xdr:sp macro="" textlink="">
      <xdr:nvSpPr>
        <xdr:cNvPr id="3" name="2 CuadroTexto"/>
        <xdr:cNvSpPr txBox="1"/>
      </xdr:nvSpPr>
      <xdr:spPr>
        <a:xfrm>
          <a:off x="0" y="5715001"/>
          <a:ext cx="10001251"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Las tasas de divorcio equivalen al número de divorcios ocurridos por cada 10.00 0 habitantes. En el gráfico 11, refleja que las tasas más altas de divorcios corresponden al grupo de edad de 40 a</a:t>
          </a:r>
          <a:r>
            <a:rPr lang="es-EC" sz="800" baseline="0">
              <a:solidFill>
                <a:schemeClr val="dk1"/>
              </a:solidFill>
              <a:effectLst/>
              <a:latin typeface="+mn-lt"/>
              <a:ea typeface="+mn-ea"/>
              <a:cs typeface="+mn-cs"/>
            </a:rPr>
            <a:t> </a:t>
          </a:r>
          <a:r>
            <a:rPr lang="es-ES" sz="800">
              <a:solidFill>
                <a:schemeClr val="dk1"/>
              </a:solidFill>
              <a:effectLst/>
              <a:latin typeface="+mn-lt"/>
              <a:ea typeface="+mn-ea"/>
              <a:cs typeface="+mn-cs"/>
            </a:rPr>
            <a:t>44 años con  el 57,67 para los hombres y  al grupo de  edad  de 30 a  34 años con el  49,22 para las mujeres. Se observa que entre las  edades de 30 a 54 años  para los hombres  las  tasas son considerablemente altas  ya que sobrepasan el 48 por 10.000 habitantes; para el caso de las mujeres  las tasas altas se encuentran entre las edades de 25a 49 años de edad sobrepasando a 38 por 10.000 habitantes.</a:t>
          </a:r>
          <a:endParaRPr lang="es-EC" sz="800">
            <a:solidFill>
              <a:schemeClr val="dk1"/>
            </a:solidFill>
            <a:effectLst/>
            <a:latin typeface="+mn-lt"/>
            <a:ea typeface="+mn-ea"/>
            <a:cs typeface="+mn-cs"/>
          </a:endParaRPr>
        </a:p>
        <a:p>
          <a:endParaRPr lang="es-EC" sz="800" b="1" baseline="0">
            <a:latin typeface="+mn-lt"/>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0.12147</cdr:x>
      <cdr:y>0</cdr:y>
    </cdr:from>
    <cdr:to>
      <cdr:x>0.91106</cdr:x>
      <cdr:y>0.09141</cdr:y>
    </cdr:to>
    <cdr:sp macro="" textlink="">
      <cdr:nvSpPr>
        <cdr:cNvPr id="2" name="1 CuadroTexto"/>
        <cdr:cNvSpPr txBox="1"/>
      </cdr:nvSpPr>
      <cdr:spPr>
        <a:xfrm xmlns:a="http://schemas.openxmlformats.org/drawingml/2006/main">
          <a:off x="533399" y="0"/>
          <a:ext cx="3467100" cy="416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200" b="1">
              <a:latin typeface="+mn-lt"/>
            </a:rPr>
            <a:t>Tasas de divorcios por</a:t>
          </a:r>
          <a:r>
            <a:rPr lang="es-EC" sz="1200" b="1" baseline="0">
              <a:latin typeface="+mn-lt"/>
            </a:rPr>
            <a:t> sexo y grupos de edad</a:t>
          </a:r>
          <a:endParaRPr lang="es-EC" sz="1200" b="1">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123825</xdr:colOff>
      <xdr:row>2</xdr:row>
      <xdr:rowOff>9525</xdr:rowOff>
    </xdr:from>
    <xdr:to>
      <xdr:col>9</xdr:col>
      <xdr:colOff>847725</xdr:colOff>
      <xdr:row>32</xdr:row>
      <xdr:rowOff>57150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32</xdr:row>
      <xdr:rowOff>38100</xdr:rowOff>
    </xdr:from>
    <xdr:to>
      <xdr:col>9</xdr:col>
      <xdr:colOff>942975</xdr:colOff>
      <xdr:row>40</xdr:row>
      <xdr:rowOff>85725</xdr:rowOff>
    </xdr:to>
    <xdr:sp macro="" textlink="">
      <xdr:nvSpPr>
        <xdr:cNvPr id="3" name="2 CuadroTexto"/>
        <xdr:cNvSpPr txBox="1"/>
      </xdr:nvSpPr>
      <xdr:spPr>
        <a:xfrm>
          <a:off x="4476750" y="5448300"/>
          <a:ext cx="3886200"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En el gráfico 12, se observa que en la región Sierra ocurrieron el mayor número de matrimonios en el año 2012, al relacionar con la población estimada de esta región presenta una tasa de nupcialidad de 4,56 matrimonios por cada mil habitantes, superior a la tasa nacional de 3,72. Para la región Costa, la tasa se ubica en 3,05, para la Amazonía en 2,77, para la región Insular en 7,70 y finalmente para las Zonas No Delimitadas en 0,06.Esta última constituye la tasa más baja por regiones; y, por el contrario la tasa más alta corresponde a la región Insular. El comportamiento más elevado por provincia se observa en Galápagos con 7,70, seguidas por Chimborazo con  5,78 y Azuay con 5,12.</a:t>
          </a:r>
          <a:endParaRPr lang="es-EC" sz="800" b="0">
            <a:latin typeface="+mn-lt"/>
          </a:endParaRPr>
        </a:p>
      </xdr:txBody>
    </xdr:sp>
    <xdr:clientData/>
  </xdr:twoCellAnchor>
  <xdr:twoCellAnchor>
    <xdr:from>
      <xdr:col>5</xdr:col>
      <xdr:colOff>295271</xdr:colOff>
      <xdr:row>9</xdr:row>
      <xdr:rowOff>114300</xdr:rowOff>
    </xdr:from>
    <xdr:to>
      <xdr:col>6</xdr:col>
      <xdr:colOff>266699</xdr:colOff>
      <xdr:row>18</xdr:row>
      <xdr:rowOff>95250</xdr:rowOff>
    </xdr:to>
    <xdr:sp macro="" textlink="">
      <xdr:nvSpPr>
        <xdr:cNvPr id="4" name="3 CuadroTexto"/>
        <xdr:cNvSpPr txBox="1"/>
      </xdr:nvSpPr>
      <xdr:spPr>
        <a:xfrm flipH="1">
          <a:off x="4105271" y="1828800"/>
          <a:ext cx="733428"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EC" sz="1100" b="1"/>
            <a:t>Provincias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2</xdr:row>
      <xdr:rowOff>0</xdr:rowOff>
    </xdr:from>
    <xdr:to>
      <xdr:col>9</xdr:col>
      <xdr:colOff>771525</xdr:colOff>
      <xdr:row>29</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200025</xdr:colOff>
      <xdr:row>29</xdr:row>
      <xdr:rowOff>95250</xdr:rowOff>
    </xdr:from>
    <xdr:to>
      <xdr:col>9</xdr:col>
      <xdr:colOff>723900</xdr:colOff>
      <xdr:row>39</xdr:row>
      <xdr:rowOff>123825</xdr:rowOff>
    </xdr:to>
    <xdr:sp macro="" textlink="">
      <xdr:nvSpPr>
        <xdr:cNvPr id="3" name="2 CuadroTexto"/>
        <xdr:cNvSpPr txBox="1"/>
      </xdr:nvSpPr>
      <xdr:spPr>
        <a:xfrm>
          <a:off x="4010025" y="5619750"/>
          <a:ext cx="3571875" cy="193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dk1"/>
              </a:solidFill>
              <a:effectLst/>
              <a:latin typeface="+mn-lt"/>
              <a:ea typeface="+mn-ea"/>
              <a:cs typeface="+mn-cs"/>
            </a:rPr>
            <a:t>En el gráfico 13, se puede observar que la tasa de divorcio a nivel nacional es</a:t>
          </a:r>
          <a:endParaRPr lang="es-EC" sz="800">
            <a:solidFill>
              <a:schemeClr val="dk1"/>
            </a:solidFill>
            <a:effectLst/>
            <a:latin typeface="+mn-lt"/>
            <a:ea typeface="+mn-ea"/>
            <a:cs typeface="+mn-cs"/>
          </a:endParaRPr>
        </a:p>
        <a:p>
          <a:r>
            <a:rPr lang="es-ES" sz="800">
              <a:solidFill>
                <a:schemeClr val="dk1"/>
              </a:solidFill>
              <a:effectLst/>
              <a:latin typeface="+mn-lt"/>
              <a:ea typeface="+mn-ea"/>
              <a:cs typeface="+mn-cs"/>
            </a:rPr>
            <a:t>de 13,08 por cada 10.000 habitantes. A nivel de regiones, la región Insular alcanzó una tasa de 20,16, siendo más alta que la tasa nacional y por consecuencia de las otras regiones. Observamos el resto de provincias del país en donde, El Oro es la provincia con la tasa más alta con 19,01, Pichincha con 17,58 y Tungurahua con 16,79, las tasas más bajas corresponden a las Zonas No Delimitadas con 0,28, y Santa Elena con 3.86 divorcios por cada 10.000 habitantes.</a:t>
          </a:r>
          <a:endParaRPr lang="es-EC" sz="800">
            <a:solidFill>
              <a:schemeClr val="dk1"/>
            </a:solidFill>
            <a:effectLst/>
            <a:latin typeface="+mn-lt"/>
            <a:ea typeface="+mn-ea"/>
            <a:cs typeface="+mn-cs"/>
          </a:endParaRPr>
        </a:p>
        <a:p>
          <a:endParaRPr lang="es-EC" sz="800" b="1">
            <a:latin typeface="+mn-lt"/>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0.01053</cdr:x>
      <cdr:y>0.34369</cdr:y>
    </cdr:from>
    <cdr:to>
      <cdr:x>0.07368</cdr:x>
      <cdr:y>0.76605</cdr:y>
    </cdr:to>
    <cdr:sp macro="" textlink="">
      <cdr:nvSpPr>
        <cdr:cNvPr id="2" name="1 CuadroTexto"/>
        <cdr:cNvSpPr txBox="1"/>
      </cdr:nvSpPr>
      <cdr:spPr>
        <a:xfrm xmlns:a="http://schemas.openxmlformats.org/drawingml/2006/main">
          <a:off x="38100" y="1581150"/>
          <a:ext cx="228600" cy="194310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es-EC" sz="1100" b="1"/>
            <a:t>Provincias</a:t>
          </a:r>
        </a:p>
      </cdr:txBody>
    </cdr:sp>
  </cdr:relSizeAnchor>
</c:userShapes>
</file>

<file path=xl/drawings/drawing17.xml><?xml version="1.0" encoding="utf-8"?>
<xdr:wsDr xmlns:xdr="http://schemas.openxmlformats.org/drawingml/2006/spreadsheetDrawing" xmlns:a="http://schemas.openxmlformats.org/drawingml/2006/main">
  <xdr:oneCellAnchor>
    <xdr:from>
      <xdr:col>5</xdr:col>
      <xdr:colOff>73264</xdr:colOff>
      <xdr:row>1</xdr:row>
      <xdr:rowOff>99145</xdr:rowOff>
    </xdr:from>
    <xdr:ext cx="3606322" cy="2900578"/>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1264" y="289645"/>
          <a:ext cx="3606322" cy="2900578"/>
        </a:xfrm>
        <a:prstGeom prst="rect">
          <a:avLst/>
        </a:prstGeom>
      </xdr:spPr>
    </xdr:pic>
    <xdr:clientData/>
  </xdr:oneCellAnchor>
  <xdr:oneCellAnchor>
    <xdr:from>
      <xdr:col>8</xdr:col>
      <xdr:colOff>114919</xdr:colOff>
      <xdr:row>18</xdr:row>
      <xdr:rowOff>48404</xdr:rowOff>
    </xdr:from>
    <xdr:ext cx="3565390" cy="2906948"/>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719" y="3829829"/>
          <a:ext cx="3565390" cy="2906948"/>
        </a:xfrm>
        <a:prstGeom prst="rect">
          <a:avLst/>
        </a:prstGeom>
      </xdr:spPr>
    </xdr:pic>
    <xdr:clientData/>
  </xdr:oneCellAnchor>
  <xdr:oneCellAnchor>
    <xdr:from>
      <xdr:col>1</xdr:col>
      <xdr:colOff>542925</xdr:colOff>
      <xdr:row>18</xdr:row>
      <xdr:rowOff>65822</xdr:rowOff>
    </xdr:from>
    <xdr:ext cx="3528560" cy="2867878"/>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2525" y="3847247"/>
          <a:ext cx="3528560" cy="28678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4</xdr:col>
      <xdr:colOff>112337</xdr:colOff>
      <xdr:row>2</xdr:row>
      <xdr:rowOff>92869</xdr:rowOff>
    </xdr:from>
    <xdr:ext cx="3717245" cy="2744090"/>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0737" y="473869"/>
          <a:ext cx="3717245" cy="2744090"/>
        </a:xfrm>
        <a:prstGeom prst="rect">
          <a:avLst/>
        </a:prstGeom>
      </xdr:spPr>
    </xdr:pic>
    <xdr:clientData/>
  </xdr:oneCellAnchor>
  <xdr:twoCellAnchor editAs="oneCell">
    <xdr:from>
      <xdr:col>7</xdr:col>
      <xdr:colOff>120534</xdr:colOff>
      <xdr:row>19</xdr:row>
      <xdr:rowOff>14261</xdr:rowOff>
    </xdr:from>
    <xdr:to>
      <xdr:col>13</xdr:col>
      <xdr:colOff>125909</xdr:colOff>
      <xdr:row>34</xdr:row>
      <xdr:rowOff>1852</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6784" y="3694375"/>
          <a:ext cx="3642193" cy="2845091"/>
        </a:xfrm>
        <a:prstGeom prst="rect">
          <a:avLst/>
        </a:prstGeom>
      </xdr:spPr>
    </xdr:pic>
    <xdr:clientData/>
  </xdr:twoCellAnchor>
  <xdr:twoCellAnchor editAs="oneCell">
    <xdr:from>
      <xdr:col>0</xdr:col>
      <xdr:colOff>375732</xdr:colOff>
      <xdr:row>19</xdr:row>
      <xdr:rowOff>6526</xdr:rowOff>
    </xdr:from>
    <xdr:to>
      <xdr:col>6</xdr:col>
      <xdr:colOff>304955</xdr:colOff>
      <xdr:row>33</xdr:row>
      <xdr:rowOff>128558</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5732" y="3686640"/>
          <a:ext cx="3609337" cy="27890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8</xdr:col>
      <xdr:colOff>12157</xdr:colOff>
      <xdr:row>1</xdr:row>
      <xdr:rowOff>101574</xdr:rowOff>
    </xdr:from>
    <xdr:ext cx="3835926" cy="283212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957" y="520674"/>
          <a:ext cx="3835926" cy="2832120"/>
        </a:xfrm>
        <a:prstGeom prst="rect">
          <a:avLst/>
        </a:prstGeom>
      </xdr:spPr>
    </xdr:pic>
    <xdr:clientData/>
  </xdr:oneCellAnchor>
  <xdr:oneCellAnchor>
    <xdr:from>
      <xdr:col>1</xdr:col>
      <xdr:colOff>939</xdr:colOff>
      <xdr:row>18</xdr:row>
      <xdr:rowOff>141463</xdr:rowOff>
    </xdr:from>
    <xdr:ext cx="3814999" cy="2866660"/>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539" y="3799063"/>
          <a:ext cx="3814999" cy="2866660"/>
        </a:xfrm>
        <a:prstGeom prst="rect">
          <a:avLst/>
        </a:prstGeom>
      </xdr:spPr>
    </xdr:pic>
    <xdr:clientData/>
  </xdr:oneCellAnchor>
  <xdr:oneCellAnchor>
    <xdr:from>
      <xdr:col>8</xdr:col>
      <xdr:colOff>37403</xdr:colOff>
      <xdr:row>18</xdr:row>
      <xdr:rowOff>156259</xdr:rowOff>
    </xdr:from>
    <xdr:ext cx="3810046" cy="2868820"/>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14203" y="3813859"/>
          <a:ext cx="3810046" cy="2868820"/>
        </a:xfrm>
        <a:prstGeom prst="rect">
          <a:avLst/>
        </a:prstGeom>
      </xdr:spPr>
    </xdr:pic>
    <xdr:clientData/>
  </xdr:oneCellAnchor>
  <xdr:oneCellAnchor>
    <xdr:from>
      <xdr:col>1</xdr:col>
      <xdr:colOff>30350</xdr:colOff>
      <xdr:row>1</xdr:row>
      <xdr:rowOff>95023</xdr:rowOff>
    </xdr:from>
    <xdr:ext cx="3849844" cy="2880150"/>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950" y="514123"/>
          <a:ext cx="3849844" cy="288015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85622</xdr:colOff>
      <xdr:row>2</xdr:row>
      <xdr:rowOff>41632</xdr:rowOff>
    </xdr:from>
    <xdr:ext cx="4250670" cy="2684428"/>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2" y="422632"/>
          <a:ext cx="4250670" cy="2684428"/>
        </a:xfrm>
        <a:prstGeom prst="rect">
          <a:avLst/>
        </a:prstGeom>
      </xdr:spPr>
    </xdr:pic>
    <xdr:clientData/>
  </xdr:oneCellAnchor>
  <xdr:oneCellAnchor>
    <xdr:from>
      <xdr:col>6</xdr:col>
      <xdr:colOff>120240</xdr:colOff>
      <xdr:row>2</xdr:row>
      <xdr:rowOff>33623</xdr:rowOff>
    </xdr:from>
    <xdr:ext cx="4185060" cy="2720706"/>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240" y="414623"/>
          <a:ext cx="4185060" cy="2720706"/>
        </a:xfrm>
        <a:prstGeom prst="rect">
          <a:avLst/>
        </a:prstGeom>
      </xdr:spPr>
    </xdr:pic>
    <xdr:clientData/>
  </xdr:oneCellAnchor>
  <xdr:oneCellAnchor>
    <xdr:from>
      <xdr:col>0</xdr:col>
      <xdr:colOff>118165</xdr:colOff>
      <xdr:row>18</xdr:row>
      <xdr:rowOff>12827</xdr:rowOff>
    </xdr:from>
    <xdr:ext cx="4274484" cy="2675362"/>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165" y="3441827"/>
          <a:ext cx="4274484" cy="2675362"/>
        </a:xfrm>
        <a:prstGeom prst="rect">
          <a:avLst/>
        </a:prstGeom>
      </xdr:spPr>
    </xdr:pic>
    <xdr:clientData/>
  </xdr:oneCellAnchor>
  <xdr:oneCellAnchor>
    <xdr:from>
      <xdr:col>6</xdr:col>
      <xdr:colOff>94361</xdr:colOff>
      <xdr:row>18</xdr:row>
      <xdr:rowOff>34465</xdr:rowOff>
    </xdr:from>
    <xdr:ext cx="4209000" cy="2646140"/>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6361" y="3463465"/>
          <a:ext cx="4209000" cy="264614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242159</xdr:colOff>
      <xdr:row>9</xdr:row>
      <xdr:rowOff>40760</xdr:rowOff>
    </xdr:from>
    <xdr:ext cx="3668583" cy="243308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159" y="1755260"/>
          <a:ext cx="3668583" cy="2433080"/>
        </a:xfrm>
        <a:prstGeom prst="rect">
          <a:avLst/>
        </a:prstGeom>
      </xdr:spPr>
    </xdr:pic>
    <xdr:clientData/>
  </xdr:oneCellAnchor>
  <xdr:oneCellAnchor>
    <xdr:from>
      <xdr:col>5</xdr:col>
      <xdr:colOff>721829</xdr:colOff>
      <xdr:row>9</xdr:row>
      <xdr:rowOff>66505</xdr:rowOff>
    </xdr:from>
    <xdr:ext cx="3633169" cy="2400641"/>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1829" y="1781005"/>
          <a:ext cx="3633169" cy="240064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419100</xdr:colOff>
      <xdr:row>7</xdr:row>
      <xdr:rowOff>77205</xdr:rowOff>
    </xdr:from>
    <xdr:ext cx="3657600" cy="234114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410705"/>
          <a:ext cx="3657600" cy="2341140"/>
        </a:xfrm>
        <a:prstGeom prst="rect">
          <a:avLst/>
        </a:prstGeom>
      </xdr:spPr>
    </xdr:pic>
    <xdr:clientData/>
  </xdr:oneCellAnchor>
  <xdr:oneCellAnchor>
    <xdr:from>
      <xdr:col>5</xdr:col>
      <xdr:colOff>523875</xdr:colOff>
      <xdr:row>7</xdr:row>
      <xdr:rowOff>85725</xdr:rowOff>
    </xdr:from>
    <xdr:ext cx="3638550" cy="2343150"/>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3875" y="1419225"/>
          <a:ext cx="3638550" cy="23431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318697</xdr:colOff>
      <xdr:row>1</xdr:row>
      <xdr:rowOff>177001</xdr:rowOff>
    </xdr:from>
    <xdr:ext cx="7780322" cy="515859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697" y="519901"/>
          <a:ext cx="7780322" cy="515859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xdr:col>
      <xdr:colOff>76200</xdr:colOff>
      <xdr:row>2</xdr:row>
      <xdr:rowOff>85725</xdr:rowOff>
    </xdr:from>
    <xdr:ext cx="3657600" cy="243840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0" y="466725"/>
          <a:ext cx="3657600" cy="2438400"/>
        </a:xfrm>
        <a:prstGeom prst="rect">
          <a:avLst/>
        </a:prstGeom>
      </xdr:spPr>
    </xdr:pic>
    <xdr:clientData/>
  </xdr:oneCellAnchor>
  <xdr:oneCellAnchor>
    <xdr:from>
      <xdr:col>0</xdr:col>
      <xdr:colOff>647700</xdr:colOff>
      <xdr:row>17</xdr:row>
      <xdr:rowOff>38100</xdr:rowOff>
    </xdr:from>
    <xdr:ext cx="3295650" cy="2266950"/>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3276600"/>
          <a:ext cx="3295650" cy="2266950"/>
        </a:xfrm>
        <a:prstGeom prst="rect">
          <a:avLst/>
        </a:prstGeom>
      </xdr:spPr>
    </xdr:pic>
    <xdr:clientData/>
  </xdr:oneCellAnchor>
  <xdr:oneCellAnchor>
    <xdr:from>
      <xdr:col>5</xdr:col>
      <xdr:colOff>666750</xdr:colOff>
      <xdr:row>17</xdr:row>
      <xdr:rowOff>57150</xdr:rowOff>
    </xdr:from>
    <xdr:ext cx="3295650" cy="2247900"/>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50" y="3295650"/>
          <a:ext cx="3295650" cy="22479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3</xdr:col>
      <xdr:colOff>79873</xdr:colOff>
      <xdr:row>2</xdr:row>
      <xdr:rowOff>89396</xdr:rowOff>
    </xdr:from>
    <xdr:ext cx="3651385" cy="238063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5873" y="470396"/>
          <a:ext cx="3651385" cy="2380637"/>
        </a:xfrm>
        <a:prstGeom prst="rect">
          <a:avLst/>
        </a:prstGeom>
      </xdr:spPr>
    </xdr:pic>
    <xdr:clientData/>
  </xdr:oneCellAnchor>
  <xdr:twoCellAnchor editAs="oneCell">
    <xdr:from>
      <xdr:col>0</xdr:col>
      <xdr:colOff>200026</xdr:colOff>
      <xdr:row>16</xdr:row>
      <xdr:rowOff>140938</xdr:rowOff>
    </xdr:from>
    <xdr:to>
      <xdr:col>5</xdr:col>
      <xdr:colOff>123826</xdr:colOff>
      <xdr:row>30</xdr:row>
      <xdr:rowOff>49562</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6" y="3331813"/>
          <a:ext cx="3733800" cy="2575624"/>
        </a:xfrm>
        <a:prstGeom prst="rect">
          <a:avLst/>
        </a:prstGeom>
      </xdr:spPr>
    </xdr:pic>
    <xdr:clientData/>
  </xdr:twoCellAnchor>
  <xdr:twoCellAnchor editAs="oneCell">
    <xdr:from>
      <xdr:col>5</xdr:col>
      <xdr:colOff>288926</xdr:colOff>
      <xdr:row>16</xdr:row>
      <xdr:rowOff>147063</xdr:rowOff>
    </xdr:from>
    <xdr:to>
      <xdr:col>10</xdr:col>
      <xdr:colOff>158752</xdr:colOff>
      <xdr:row>29</xdr:row>
      <xdr:rowOff>170438</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8926" y="3337938"/>
          <a:ext cx="3679826" cy="2499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175779</xdr:colOff>
      <xdr:row>2</xdr:row>
      <xdr:rowOff>47102</xdr:rowOff>
    </xdr:from>
    <xdr:ext cx="4063835" cy="2515706"/>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779" y="428102"/>
          <a:ext cx="4063835" cy="2515706"/>
        </a:xfrm>
        <a:prstGeom prst="rect">
          <a:avLst/>
        </a:prstGeom>
      </xdr:spPr>
    </xdr:pic>
    <xdr:clientData/>
  </xdr:oneCellAnchor>
  <xdr:oneCellAnchor>
    <xdr:from>
      <xdr:col>5</xdr:col>
      <xdr:colOff>600843</xdr:colOff>
      <xdr:row>2</xdr:row>
      <xdr:rowOff>50375</xdr:rowOff>
    </xdr:from>
    <xdr:ext cx="3885976" cy="2495852"/>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843" y="431375"/>
          <a:ext cx="3885976" cy="2495852"/>
        </a:xfrm>
        <a:prstGeom prst="rect">
          <a:avLst/>
        </a:prstGeom>
      </xdr:spPr>
    </xdr:pic>
    <xdr:clientData/>
  </xdr:oneCellAnchor>
  <xdr:oneCellAnchor>
    <xdr:from>
      <xdr:col>0</xdr:col>
      <xdr:colOff>156950</xdr:colOff>
      <xdr:row>16</xdr:row>
      <xdr:rowOff>114251</xdr:rowOff>
    </xdr:from>
    <xdr:ext cx="4086974" cy="2448893"/>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950" y="3162251"/>
          <a:ext cx="4086974" cy="2448893"/>
        </a:xfrm>
        <a:prstGeom prst="rect">
          <a:avLst/>
        </a:prstGeom>
      </xdr:spPr>
    </xdr:pic>
    <xdr:clientData/>
  </xdr:oneCellAnchor>
  <xdr:oneCellAnchor>
    <xdr:from>
      <xdr:col>5</xdr:col>
      <xdr:colOff>569799</xdr:colOff>
      <xdr:row>16</xdr:row>
      <xdr:rowOff>129869</xdr:rowOff>
    </xdr:from>
    <xdr:ext cx="3917534" cy="2441856"/>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79799" y="3177869"/>
          <a:ext cx="3917534" cy="24418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274737</xdr:colOff>
      <xdr:row>6</xdr:row>
      <xdr:rowOff>61778</xdr:rowOff>
    </xdr:from>
    <xdr:ext cx="3717726" cy="3210195"/>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737" y="1204778"/>
          <a:ext cx="3717726" cy="3210195"/>
        </a:xfrm>
        <a:prstGeom prst="rect">
          <a:avLst/>
        </a:prstGeom>
      </xdr:spPr>
    </xdr:pic>
    <xdr:clientData/>
  </xdr:oneCellAnchor>
  <xdr:oneCellAnchor>
    <xdr:from>
      <xdr:col>5</xdr:col>
      <xdr:colOff>409584</xdr:colOff>
      <xdr:row>6</xdr:row>
      <xdr:rowOff>61559</xdr:rowOff>
    </xdr:from>
    <xdr:ext cx="3905232" cy="3191585"/>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9584" y="1204559"/>
          <a:ext cx="3905232" cy="319158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5</xdr:col>
      <xdr:colOff>581027</xdr:colOff>
      <xdr:row>6</xdr:row>
      <xdr:rowOff>19050</xdr:rowOff>
    </xdr:from>
    <xdr:ext cx="3829048" cy="2838450"/>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1027" y="1162050"/>
          <a:ext cx="3829048" cy="2838450"/>
        </a:xfrm>
        <a:prstGeom prst="rect">
          <a:avLst/>
        </a:prstGeom>
      </xdr:spPr>
    </xdr:pic>
    <xdr:clientData/>
  </xdr:oneCellAnchor>
  <xdr:twoCellAnchor editAs="oneCell">
    <xdr:from>
      <xdr:col>0</xdr:col>
      <xdr:colOff>283031</xdr:colOff>
      <xdr:row>6</xdr:row>
      <xdr:rowOff>24725</xdr:rowOff>
    </xdr:from>
    <xdr:to>
      <xdr:col>5</xdr:col>
      <xdr:colOff>326573</xdr:colOff>
      <xdr:row>20</xdr:row>
      <xdr:rowOff>146757</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031" y="1317404"/>
          <a:ext cx="3853542" cy="27890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226282</xdr:colOff>
      <xdr:row>0</xdr:row>
      <xdr:rowOff>404167</xdr:rowOff>
    </xdr:from>
    <xdr:ext cx="7945777" cy="5257738"/>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82" y="404167"/>
          <a:ext cx="7945777" cy="525773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90"/>
  <sheetViews>
    <sheetView showGridLines="0" topLeftCell="A16" workbookViewId="0">
      <selection activeCell="A76" sqref="A76"/>
    </sheetView>
  </sheetViews>
  <sheetFormatPr baseColWidth="10" defaultColWidth="11.42578125" defaultRowHeight="15" x14ac:dyDescent="0.25"/>
  <cols>
    <col min="1" max="1" width="168.42578125" style="414" customWidth="1"/>
    <col min="2" max="16384" width="11.42578125" style="414"/>
  </cols>
  <sheetData>
    <row r="1" spans="1:1" s="485" customFormat="1" x14ac:dyDescent="0.25">
      <c r="A1" s="485" t="s">
        <v>461</v>
      </c>
    </row>
    <row r="2" spans="1:1" x14ac:dyDescent="0.25">
      <c r="A2" s="482" t="s">
        <v>460</v>
      </c>
    </row>
    <row r="3" spans="1:1" s="479" customFormat="1" x14ac:dyDescent="0.25">
      <c r="A3" s="479" t="s">
        <v>483</v>
      </c>
    </row>
    <row r="4" spans="1:1" s="484" customFormat="1" x14ac:dyDescent="0.25">
      <c r="A4" s="479" t="s">
        <v>484</v>
      </c>
    </row>
    <row r="5" spans="1:1" s="484" customFormat="1" x14ac:dyDescent="0.25">
      <c r="A5" s="479" t="s">
        <v>485</v>
      </c>
    </row>
    <row r="6" spans="1:1" s="484" customFormat="1" x14ac:dyDescent="0.25">
      <c r="A6" s="479" t="s">
        <v>486</v>
      </c>
    </row>
    <row r="7" spans="1:1" s="484" customFormat="1" x14ac:dyDescent="0.25">
      <c r="A7" s="479" t="s">
        <v>487</v>
      </c>
    </row>
    <row r="8" spans="1:1" s="484" customFormat="1" x14ac:dyDescent="0.25">
      <c r="A8" s="479" t="s">
        <v>488</v>
      </c>
    </row>
    <row r="9" spans="1:1" s="484" customFormat="1" x14ac:dyDescent="0.25">
      <c r="A9" s="479" t="s">
        <v>489</v>
      </c>
    </row>
    <row r="10" spans="1:1" s="666" customFormat="1" x14ac:dyDescent="0.25">
      <c r="A10" s="665" t="s">
        <v>537</v>
      </c>
    </row>
    <row r="11" spans="1:1" s="484" customFormat="1" x14ac:dyDescent="0.25">
      <c r="A11" s="479" t="s">
        <v>490</v>
      </c>
    </row>
    <row r="12" spans="1:1" s="484" customFormat="1" x14ac:dyDescent="0.25">
      <c r="A12" s="479" t="s">
        <v>491</v>
      </c>
    </row>
    <row r="13" spans="1:1" s="484" customFormat="1" x14ac:dyDescent="0.25">
      <c r="A13" s="479" t="s">
        <v>492</v>
      </c>
    </row>
    <row r="14" spans="1:1" s="484" customFormat="1" x14ac:dyDescent="0.25">
      <c r="A14" s="479" t="s">
        <v>493</v>
      </c>
    </row>
    <row r="15" spans="1:1" s="484" customFormat="1" x14ac:dyDescent="0.25">
      <c r="A15" s="479" t="s">
        <v>494</v>
      </c>
    </row>
    <row r="16" spans="1:1" s="483" customFormat="1" x14ac:dyDescent="0.25">
      <c r="A16" s="481" t="s">
        <v>459</v>
      </c>
    </row>
    <row r="17" spans="1:1" s="624" customFormat="1" x14ac:dyDescent="0.25">
      <c r="A17" s="624" t="s">
        <v>495</v>
      </c>
    </row>
    <row r="18" spans="1:1" s="624" customFormat="1" x14ac:dyDescent="0.25">
      <c r="A18" s="624" t="s">
        <v>496</v>
      </c>
    </row>
    <row r="19" spans="1:1" s="624" customFormat="1" x14ac:dyDescent="0.25">
      <c r="A19" s="624" t="s">
        <v>497</v>
      </c>
    </row>
    <row r="20" spans="1:1" s="624" customFormat="1" x14ac:dyDescent="0.25">
      <c r="A20" s="624" t="s">
        <v>498</v>
      </c>
    </row>
    <row r="21" spans="1:1" s="624" customFormat="1" x14ac:dyDescent="0.25">
      <c r="A21" s="624" t="s">
        <v>499</v>
      </c>
    </row>
    <row r="22" spans="1:1" s="624" customFormat="1" x14ac:dyDescent="0.25">
      <c r="A22" s="624" t="s">
        <v>538</v>
      </c>
    </row>
    <row r="23" spans="1:1" s="624" customFormat="1" x14ac:dyDescent="0.25">
      <c r="A23" s="624" t="s">
        <v>500</v>
      </c>
    </row>
    <row r="24" spans="1:1" s="624" customFormat="1" x14ac:dyDescent="0.25">
      <c r="A24" s="624" t="s">
        <v>501</v>
      </c>
    </row>
    <row r="25" spans="1:1" s="624" customFormat="1" x14ac:dyDescent="0.25">
      <c r="A25" s="624" t="s">
        <v>502</v>
      </c>
    </row>
    <row r="26" spans="1:1" s="624" customFormat="1" x14ac:dyDescent="0.25">
      <c r="A26" s="624" t="s">
        <v>503</v>
      </c>
    </row>
    <row r="27" spans="1:1" s="624" customFormat="1" x14ac:dyDescent="0.25">
      <c r="A27" s="624" t="s">
        <v>504</v>
      </c>
    </row>
    <row r="28" spans="1:1" s="624" customFormat="1" x14ac:dyDescent="0.25">
      <c r="A28" s="624" t="s">
        <v>505</v>
      </c>
    </row>
    <row r="29" spans="1:1" s="624" customFormat="1" x14ac:dyDescent="0.25">
      <c r="A29" s="624" t="s">
        <v>506</v>
      </c>
    </row>
    <row r="30" spans="1:1" s="483" customFormat="1" x14ac:dyDescent="0.25">
      <c r="A30" s="481" t="s">
        <v>458</v>
      </c>
    </row>
    <row r="31" spans="1:1" s="624" customFormat="1" x14ac:dyDescent="0.25">
      <c r="A31" s="624" t="s">
        <v>507</v>
      </c>
    </row>
    <row r="32" spans="1:1" s="624" customFormat="1" x14ac:dyDescent="0.25">
      <c r="A32" s="624" t="s">
        <v>508</v>
      </c>
    </row>
    <row r="33" spans="1:1" s="624" customFormat="1" x14ac:dyDescent="0.25">
      <c r="A33" s="624" t="s">
        <v>509</v>
      </c>
    </row>
    <row r="34" spans="1:1" s="624" customFormat="1" x14ac:dyDescent="0.25">
      <c r="A34" s="624" t="s">
        <v>510</v>
      </c>
    </row>
    <row r="35" spans="1:1" s="624" customFormat="1" x14ac:dyDescent="0.25">
      <c r="A35" s="624" t="s">
        <v>511</v>
      </c>
    </row>
    <row r="36" spans="1:1" s="624" customFormat="1" x14ac:dyDescent="0.25">
      <c r="A36" s="624" t="s">
        <v>512</v>
      </c>
    </row>
    <row r="37" spans="1:1" s="624" customFormat="1" x14ac:dyDescent="0.25">
      <c r="A37" s="624" t="s">
        <v>513</v>
      </c>
    </row>
    <row r="38" spans="1:1" s="624" customFormat="1" x14ac:dyDescent="0.25">
      <c r="A38" s="624" t="s">
        <v>514</v>
      </c>
    </row>
    <row r="39" spans="1:1" s="480" customFormat="1" x14ac:dyDescent="0.25">
      <c r="A39" s="482" t="s">
        <v>457</v>
      </c>
    </row>
    <row r="40" spans="1:1" s="479" customFormat="1" x14ac:dyDescent="0.25">
      <c r="A40" s="479" t="s">
        <v>515</v>
      </c>
    </row>
    <row r="41" spans="1:1" s="479" customFormat="1" x14ac:dyDescent="0.25">
      <c r="A41" s="479" t="s">
        <v>516</v>
      </c>
    </row>
    <row r="42" spans="1:1" s="480" customFormat="1" x14ac:dyDescent="0.25">
      <c r="A42" s="481" t="s">
        <v>456</v>
      </c>
    </row>
    <row r="43" spans="1:1" s="479" customFormat="1" x14ac:dyDescent="0.25">
      <c r="A43" s="479" t="s">
        <v>517</v>
      </c>
    </row>
    <row r="44" spans="1:1" s="479" customFormat="1" x14ac:dyDescent="0.25">
      <c r="A44" s="479" t="s">
        <v>518</v>
      </c>
    </row>
    <row r="45" spans="1:1" s="479" customFormat="1" x14ac:dyDescent="0.25">
      <c r="A45" s="479" t="s">
        <v>519</v>
      </c>
    </row>
    <row r="46" spans="1:1" s="479" customFormat="1" x14ac:dyDescent="0.25">
      <c r="A46" s="479" t="s">
        <v>520</v>
      </c>
    </row>
    <row r="47" spans="1:1" s="479" customFormat="1" x14ac:dyDescent="0.25">
      <c r="A47" s="479" t="s">
        <v>521</v>
      </c>
    </row>
    <row r="48" spans="1:1" s="479" customFormat="1" x14ac:dyDescent="0.25">
      <c r="A48" s="479" t="s">
        <v>522</v>
      </c>
    </row>
    <row r="49" spans="1:2" s="479" customFormat="1" x14ac:dyDescent="0.25">
      <c r="A49" s="479" t="s">
        <v>523</v>
      </c>
    </row>
    <row r="50" spans="1:2" s="479" customFormat="1" x14ac:dyDescent="0.25">
      <c r="A50" s="479" t="s">
        <v>524</v>
      </c>
    </row>
    <row r="51" spans="1:2" s="479" customFormat="1" x14ac:dyDescent="0.25">
      <c r="A51" s="479" t="s">
        <v>525</v>
      </c>
    </row>
    <row r="52" spans="1:2" s="479" customFormat="1" x14ac:dyDescent="0.25">
      <c r="A52" s="479" t="s">
        <v>526</v>
      </c>
    </row>
    <row r="53" spans="1:2" x14ac:dyDescent="0.25">
      <c r="A53" s="478" t="s">
        <v>455</v>
      </c>
    </row>
    <row r="54" spans="1:2" s="475" customFormat="1" x14ac:dyDescent="0.25">
      <c r="A54" s="667" t="s">
        <v>454</v>
      </c>
      <c r="B54" s="474"/>
    </row>
    <row r="55" spans="1:2" s="475" customFormat="1" x14ac:dyDescent="0.25">
      <c r="A55" s="667" t="s">
        <v>453</v>
      </c>
      <c r="B55" s="474"/>
    </row>
    <row r="56" spans="1:2" s="475" customFormat="1" x14ac:dyDescent="0.25">
      <c r="A56" s="667" t="s">
        <v>452</v>
      </c>
      <c r="B56" s="474"/>
    </row>
    <row r="57" spans="1:2" s="475" customFormat="1" x14ac:dyDescent="0.25">
      <c r="A57" s="667" t="s">
        <v>539</v>
      </c>
      <c r="B57" s="474"/>
    </row>
    <row r="58" spans="1:2" s="475" customFormat="1" x14ac:dyDescent="0.25">
      <c r="A58" s="667" t="s">
        <v>540</v>
      </c>
      <c r="B58" s="474"/>
    </row>
    <row r="59" spans="1:2" s="475" customFormat="1" x14ac:dyDescent="0.25">
      <c r="A59" s="476" t="s">
        <v>541</v>
      </c>
      <c r="B59" s="474"/>
    </row>
    <row r="60" spans="1:2" s="475" customFormat="1" x14ac:dyDescent="0.25">
      <c r="A60" s="476" t="s">
        <v>451</v>
      </c>
      <c r="B60" s="474"/>
    </row>
    <row r="61" spans="1:2" s="475" customFormat="1" x14ac:dyDescent="0.25">
      <c r="A61" s="476" t="s">
        <v>450</v>
      </c>
      <c r="B61" s="474"/>
    </row>
    <row r="62" spans="1:2" s="475" customFormat="1" x14ac:dyDescent="0.25">
      <c r="A62" s="476" t="s">
        <v>449</v>
      </c>
      <c r="B62" s="474"/>
    </row>
    <row r="63" spans="1:2" s="475" customFormat="1" x14ac:dyDescent="0.25">
      <c r="A63" s="476" t="s">
        <v>543</v>
      </c>
      <c r="B63" s="474"/>
    </row>
    <row r="64" spans="1:2" s="475" customFormat="1" x14ac:dyDescent="0.25">
      <c r="A64" s="476" t="s">
        <v>448</v>
      </c>
      <c r="B64" s="474"/>
    </row>
    <row r="65" spans="1:2" s="475" customFormat="1" x14ac:dyDescent="0.25">
      <c r="A65" s="476" t="s">
        <v>447</v>
      </c>
      <c r="B65" s="474"/>
    </row>
    <row r="66" spans="1:2" s="475" customFormat="1" x14ac:dyDescent="0.25">
      <c r="A66" s="476" t="s">
        <v>446</v>
      </c>
      <c r="B66" s="474"/>
    </row>
    <row r="67" spans="1:2" s="475" customFormat="1" x14ac:dyDescent="0.25">
      <c r="A67" s="476" t="s">
        <v>445</v>
      </c>
      <c r="B67" s="474"/>
    </row>
    <row r="68" spans="1:2" s="475" customFormat="1" x14ac:dyDescent="0.25">
      <c r="A68" s="476" t="s">
        <v>542</v>
      </c>
      <c r="B68" s="474"/>
    </row>
    <row r="69" spans="1:2" s="475" customFormat="1" x14ac:dyDescent="0.25">
      <c r="A69" s="476" t="s">
        <v>544</v>
      </c>
      <c r="B69" s="474"/>
    </row>
    <row r="70" spans="1:2" s="475" customFormat="1" x14ac:dyDescent="0.25">
      <c r="A70" s="476" t="s">
        <v>545</v>
      </c>
      <c r="B70" s="474"/>
    </row>
    <row r="71" spans="1:2" s="475" customFormat="1" x14ac:dyDescent="0.25">
      <c r="A71" s="476" t="s">
        <v>546</v>
      </c>
      <c r="B71" s="474"/>
    </row>
    <row r="72" spans="1:2" s="475" customFormat="1" x14ac:dyDescent="0.25">
      <c r="A72" s="476" t="s">
        <v>547</v>
      </c>
      <c r="B72" s="474"/>
    </row>
    <row r="73" spans="1:2" x14ac:dyDescent="0.25">
      <c r="A73" s="477" t="s">
        <v>444</v>
      </c>
    </row>
    <row r="74" spans="1:2" s="475" customFormat="1" x14ac:dyDescent="0.25">
      <c r="A74" s="476" t="s">
        <v>548</v>
      </c>
    </row>
    <row r="75" spans="1:2" x14ac:dyDescent="0.25">
      <c r="A75" s="476" t="s">
        <v>549</v>
      </c>
    </row>
    <row r="76" spans="1:2" s="475" customFormat="1" x14ac:dyDescent="0.25">
      <c r="A76" s="476" t="s">
        <v>443</v>
      </c>
    </row>
    <row r="77" spans="1:2" s="475" customFormat="1" x14ac:dyDescent="0.25">
      <c r="A77" s="476" t="s">
        <v>550</v>
      </c>
    </row>
    <row r="78" spans="1:2" s="475" customFormat="1" x14ac:dyDescent="0.25">
      <c r="A78" s="476" t="s">
        <v>551</v>
      </c>
    </row>
    <row r="79" spans="1:2" s="475" customFormat="1" x14ac:dyDescent="0.25">
      <c r="A79" s="476" t="s">
        <v>552</v>
      </c>
    </row>
    <row r="80" spans="1:2" s="475" customFormat="1" x14ac:dyDescent="0.25">
      <c r="A80" s="476" t="s">
        <v>442</v>
      </c>
    </row>
    <row r="81" spans="1:1" s="475" customFormat="1" x14ac:dyDescent="0.25">
      <c r="A81" s="476" t="s">
        <v>441</v>
      </c>
    </row>
    <row r="82" spans="1:1" s="475" customFormat="1" x14ac:dyDescent="0.25">
      <c r="A82" s="476" t="s">
        <v>554</v>
      </c>
    </row>
    <row r="83" spans="1:1" s="475" customFormat="1" x14ac:dyDescent="0.25">
      <c r="A83" s="476" t="s">
        <v>553</v>
      </c>
    </row>
    <row r="84" spans="1:1" s="475" customFormat="1" x14ac:dyDescent="0.25">
      <c r="A84" s="476" t="s">
        <v>555</v>
      </c>
    </row>
    <row r="85" spans="1:1" s="475" customFormat="1" x14ac:dyDescent="0.25">
      <c r="A85" s="667" t="s">
        <v>556</v>
      </c>
    </row>
    <row r="86" spans="1:1" s="475" customFormat="1" x14ac:dyDescent="0.25">
      <c r="A86" s="476" t="s">
        <v>557</v>
      </c>
    </row>
    <row r="87" spans="1:1" s="475" customFormat="1" x14ac:dyDescent="0.25">
      <c r="A87" s="476" t="s">
        <v>558</v>
      </c>
    </row>
    <row r="88" spans="1:1" s="475" customFormat="1" x14ac:dyDescent="0.25">
      <c r="A88" s="476" t="s">
        <v>559</v>
      </c>
    </row>
    <row r="89" spans="1:1" x14ac:dyDescent="0.25">
      <c r="A89" s="474"/>
    </row>
    <row r="90" spans="1:1" x14ac:dyDescent="0.25">
      <c r="A90" s="474"/>
    </row>
  </sheetData>
  <hyperlinks>
    <hyperlink ref="A3" location="'GRA1'!A1" display="Gráfico 1: Matrimonios y Divorcios registrados. Período 2002 – 2011  "/>
    <hyperlink ref="A4" location="'GRA2'!A1" display="Gráfico 2: Matrimonios y Divorcios por mes de ocurrencia.  Años 2002  y 2011  "/>
    <hyperlink ref="A44" location="ANEXO2!A1" display="Anexo 2: Población total, Matrimonios, Divorcios, Tasas de nupcialidad y de divorcio, según regiones y provincias de residencia habitual de los contrayentes y divorciados. Año 2010 "/>
    <hyperlink ref="A46" location="ANEXO3!A1" display="Anexo 4: Población total, Matrimonios, Divorcios, Tasas de nupcialidad y de divorcio, según regiones y provincias de residencia habitual de los contrayentes y divorciados. Año 2008 "/>
    <hyperlink ref="A47" location="ANEXO5!A1" display="Anexo 5: Población total, Matrimonios, Divorcios, Tasas de nupcialidad y de divorcio, según regiones y provincias de residencia habitual de los contrayentes y divorciados. Año 2007 "/>
    <hyperlink ref="A48" location="ANEXO6!A1" display="Anexo 6: Población total, Matrimonios, Divorcios, Tasas de nupcialidad y de divorcio, según regiones y provincias de residencia habitual de los contrayentes y divorciados. Año 2006 "/>
    <hyperlink ref="A49" location="ANEXO7!A1" display="Anexo 7: Población total, Matrimonios, Divorcios, Tasas de nupcialidad y de divorcio, según regiones y provincias de residencia habitual de los contrayentes y divorciados. Año 2005 "/>
    <hyperlink ref="A50" location="ANEXO8!A1" display="Anexo 8: Población total, Matrimonios, Divorcios, Tasas de nupcialidad y de divorcio, según regiones y provincias de residencia habitual de los contrayentes y divorciados. Año 2004 "/>
    <hyperlink ref="A51" location="ANEXO9!A1" display="Anexo 9: Población total, Matrimonios, Divorcios, Tasas de nupcialidad y de divorcio, según regiones y provincias de residencia habitual de los contrayentes y divorciados. Año 2003 "/>
    <hyperlink ref="A52" location="ANEXO10!A1" display="Anexo 10: Población total, Matrimonios, Divorcios, Tasas de nupcialidad y de divorcio, según regiones y provincias de residencia habitual de los contrayentes y divorciados. Año 2002 "/>
    <hyperlink ref="A43" location="ANEXO1!A1" display="Anexo 1: Población total, Matrimonios, Divorcios, Tasas de nupcialidad y de divorcio, según regiones y provincias de residencia habitual de los contrayentes y divorciados. Año 2011 "/>
    <hyperlink ref="A45" location="ANEXO3!A1" display="Anexo 3: Población total, Matrimonios, Divorcios, Tasas de nupcialidad y de divorcio, según regiones y provincias de residencia habitual de los contrayentes y divorciados. Año 2009 "/>
    <hyperlink ref="A74" location="'MAPA20-22'!Área_de_impresión" display="Mapa 20: Total de divorcios  por región de inscripción"/>
    <hyperlink ref="A78" location="'MAPA 23-25'!Área_de_impresión" display="Mapa 24: Total de divorcios por provincia  de residencia habitual del divorciado"/>
    <hyperlink ref="A77" location="'MAPA 23-25'!Área_de_impresión" display="Mapa 23: Total de divorcios  por provincia de inscripción"/>
    <hyperlink ref="A79" location="'MAPA 23-25'!Área_de_impresión" display="Mapa 25: Total de divorcios por provincia  de residencia habitual de la divorciada"/>
    <hyperlink ref="A76" location="'MAPA20-22'!Área_de_impresión" display="Mapa 22: Total de divorcios por región  de residencia habitual de la divorciada"/>
    <hyperlink ref="A75" location="'MAPA20-22'!Área_de_impresión" display="Mapa 21: Total de divorcios por región  de residencia habitual del divorciado"/>
    <hyperlink ref="A60" location="'MAPA 7-10'!Área_de_impresión" display="Mapa 7: D e los Contrayentes según nivel de instrucción por provincia de residencia habitual"/>
    <hyperlink ref="A61" location="'MAPA 7-10'!Área_de_impresión" display="Mapa 8: De las Contrayentes según nivel de instrucción por provincia de residencia habitual"/>
    <hyperlink ref="A62" location="'MAPA 7-10'!Área_de_impresión" display="Mapa 9: D e los Contrayentes según nivel de instrucción por regiones naturales de residencia habitual"/>
    <hyperlink ref="A63" location="'MAPA 7-10'!Área_de_impresión" display="Mapa 10: De las Contrayentes según nivel de instrucción por regiones naturales de residencia habitual"/>
    <hyperlink ref="A64" location="'MAPA 11-14'!Área_de_impresión" display="Mapa 11: Edad promedio del contrayente por regiones naturales"/>
    <hyperlink ref="A65" location="'MAPA 11-14'!Área_de_impresión" display="Mapa 12: Edad promedio de la contrayente por regiones naturales"/>
    <hyperlink ref="A66" location="'MAPA 11-14'!Área_de_impresión" display="Mapa 13: Estructura Porcentual de los contrayentes según grupos de edad por regiones naturales de residencia habitual "/>
    <hyperlink ref="A67" location="'MAPA 11-14'!Área_de_impresión" display="Mapa 14: Estructura Porcentual de las contrayentes según grupos de edad por regiones naturales de residencia habitual "/>
    <hyperlink ref="A70" location="'MAPA17-18'!Área_de_impresión" display="Mapa 17:Tasa de Nupcidad 2012 por regiones naturales"/>
    <hyperlink ref="A71" location="'MAPA17-18'!Área_de_impresión" display="Mapa 18:Tasa de Nupcidad 2012 por provincias "/>
    <hyperlink ref="A72" location="'MAPA 19'!Área_de_impresión" display="Mapa 19:Evolución de la Tasa de Nupcidad 2006-2012 por provincias"/>
    <hyperlink ref="A82" location="'MAPA 26-29'!Área_de_impresión" display="Mapa 28: Divorciados según nivel de instrucción por provincia de residencia habitual"/>
    <hyperlink ref="A83" location="'MAPA 26-29'!Área_de_impresión" display="Mapa 29: Divorciadas según nivel de instrucción por provincia de residencia habitual"/>
    <hyperlink ref="A80" location="'MAPA 26-29'!Área_de_impresión" display="Mapa 26: Divorciados según nivel de instrucción por regiones naturales de residencia habitual"/>
    <hyperlink ref="A81" location="'MAPA 26-29'!Área_de_impresión" display="Mapa 27: Divorciadas según nivel de instrucción por regiones naturales de residencia habitual"/>
    <hyperlink ref="A84" location="'MAPA 30-31'!Área_de_impresión" display="Mapa 30: Estructura Porcentual de los divorciados grupos de edad por regiones naturales de residencia habitual "/>
    <hyperlink ref="A87" location="'MAPA 32-33'!Área_de_impresión" display="Mapa 33:Tasa de Divorcios 2012 por provincias"/>
    <hyperlink ref="A86" location="'MAPA 32-33'!Área_de_impresión" display="Mapa 32:Tasa de Divorcios 2012 por regiones naturales"/>
    <hyperlink ref="A88" location="'MAPA 34'!Área_de_impresión" display="Mapa 34:Evolución de la Tasa de Divorcio 2007-2012 por provincias"/>
    <hyperlink ref="A59" location="'MAPA 4-6'!Área_de_impresión" display="Mapa 6: Total de matrimonios por provincia  de residencia habitual del contrayente"/>
    <hyperlink ref="A68:A69" location="'MAPA 15-16'!A1" display="Mapa 15:Tasa de Nupcidad 2011 por regiones naturales"/>
    <hyperlink ref="A54" location="'MAPA 1-3'!Área_de_impresión" display="Mapa 1: Matrimonios por región de inscripción"/>
    <hyperlink ref="A55" location="'MAPA 1-3'!Área_de_impresión" display="Mapa 2: Total de matrimonios  por región de residencia habitual de la contrayente"/>
    <hyperlink ref="A56" location="'MAPA 1-3'!Área_de_impresión" display="Mapa 3: Total de matrimonios por región de residencia habitual del contrayente"/>
    <hyperlink ref="A57" location="'MAPA 4-6'!Área_de_impresión" display="Mapa 4: Total de matrimonios por provincia de inscripción"/>
    <hyperlink ref="A58" location="'MAPA 4-6'!Área_de_impresión" display="Mapa 5: Total de matrimonios por provincia  de residencia habitual de la contrayente"/>
    <hyperlink ref="A68" location="'MAPA 15-16'!Área_de_impresión" display="Mapa 15: Edad Promedio del contrayente por provincia"/>
    <hyperlink ref="A69" location="'MAPA 15-16'!Área_de_impresión" display="Mapa 16:  Edad promedio de la contrayente por provincia"/>
    <hyperlink ref="A85" location="'MAPA 30-31'!Área_de_impresión" display="Mapa 31: Estructura Porcentual de las divorciadas según grupos de edad por regiones naturales de residencia habitual "/>
    <hyperlink ref="A41" location="CUADRO23!A1" display="Cuadro 23: Adopciones  según regiones y provincias  2011 "/>
    <hyperlink ref="A40" location="CUADRO22!A1" display="Cuadro 22: Reconocimientos  según regiones y provincias  2011  "/>
    <hyperlink ref="A38" location="'CUADRO 21'!A1" display="Cuadro 21: Divorcios  por nivel de instrucción de la divorciada, según provincias de residencia habitual y nivel de instrucción del divorciado  2012"/>
    <hyperlink ref="A37" location="'CUADRO 20'!A1" display="Cuadro 20: Divorcios por número de hijos a cargo de la divorciada, según tiempo de duración del matrimonio  2012"/>
    <hyperlink ref="A36" location="'CUADRO 19'!A1" display="Cuadro 19: Divorcios por número de hijos a cargo del divorciado, según tiempo de duración del matrimonio  2012"/>
    <hyperlink ref="A35" location="'CUADRO 18'!A1" display="Cuadro 18: Divorcios por grupos de edad de la divorciada, según tiempo de duración del matrimonio  2012"/>
    <hyperlink ref="A34" location="'CUADRO 17'!A1" display="Cuadro 17: Divorcios por grupos de edad del divorciado, según tiempo de duración del matrimonio  2012"/>
    <hyperlink ref="A33" location="'CUADRO 16'!A1" display="Cuadro 16: Divorcios por grupos de edad de la divorciada, según grupos de edad del divorciado  2012"/>
    <hyperlink ref="A32" location="'CUADRO 15'!A1" display="Cuadro 15: Divorcios por mes de ocurrencia, según regiones, provincias y cantones de residencia habitual del divorciado  2012  "/>
    <hyperlink ref="A31" location="'CUADRO 14'!A1" display="Cuadro 14: Divorcios por mes de ocurrencia, según regiones y provincias de Inscripción  2012"/>
    <hyperlink ref="A29" location="'CUADRO 13'!A1" display="Cuadro 13: Matrimonios por nivel de instrucción de la contrayente, según provincias de residencia habitual y nivel de instrucción del contrayente  2012"/>
    <hyperlink ref="A28" location="'CUADRO 12'!A1" display="Cuadro 12: Matrimonios por nivel de instrucción de la contrayente, según regiones de residencia habitual y nivel de instrucción del contrayente  2012 "/>
    <hyperlink ref="A27" location="'CUADRO 11'!A1" display="Cuadro 11: Matrimonios por grupos de edad de la contrayente, según  provincias de residencia habitual y estado civil anterior de la misma  2012  "/>
    <hyperlink ref="A26" location="'CUADRO 10'!A1" display="Cuadro 10: Matrimonios por grupos de edad de la contrayente, según regiones de residencia habitual y estado civil anterior de la misma  2012"/>
    <hyperlink ref="A24" location="'CUADRO 8'!A1" display="Cuadro 8: Matrimonios por grupos de edad del contrayente, según regiones de residencia habitual  y estado civil anterior del mismo  2012"/>
    <hyperlink ref="A23" location="'CUADRO 7'!A1" display="Cuadro 7: Matrimonios por número de hijos reconocidos, según regiones y provincias de residencia habitual del contrayente  2012"/>
    <hyperlink ref="A22" location="'CUADRO 6'!A1" display="Cuadro 6: Matrimonios por número de matrimonios anteriores de la contrayente, según  provincias de residencia habitual y matrimonios anteriores del contrayente  2012"/>
    <hyperlink ref="A21" location="'CUADRO 5'!A1" display="Cuadro 5: Matrimonios por número de matrimonios anteriores de la contrayente, según regiones  de residencia habitual y matrimonios anteriores del contrayente  2012"/>
    <hyperlink ref="A20" location="'CUADRO 4'!A1" display="Cuadro 4: Matrimonios por estado civil anterior de la contrayente, según regiones de residencia habitual y estado civil anterior del contrayente  2012"/>
    <hyperlink ref="A18" location="'CUADRO 2'!Área_de_impresión" display="Cuadro 2: Matrimonios por mes de ocurrencia, según regiones, provincias y cantones de residencia habitual del contrayente  2012"/>
    <hyperlink ref="A19" location="'CUADRO 3'!A1" display="Cuadro 3: Matrimonios por grupos de edad de la contrayente, según regiones de residencia habitual y grupos de edad del contrayente  2012"/>
    <hyperlink ref="A17" location="'CUADRO 1'!A1" display="Cuadro 1: Matrimonios por mes de ocurrencia, según regiones y provincias de Inscripción  2012"/>
    <hyperlink ref="A15" location="'GRA13'!A1" display="Gráfico 13: Tasa de Divorcio  por regiones y provincias. Año 2011  "/>
    <hyperlink ref="A14" location="'GRA12'!A1" display="Gráfico 12: Tasa de Nupcialidad  por regiones y provincias. Año 2011  "/>
    <hyperlink ref="A13" location="'GRA11'!A1" display="Gráfico 11: Tasa  de Divorcio por sexo y grupos de edad. Año 2011  "/>
    <hyperlink ref="A12" location="'GRA10'!A1" display="Gráfico 10: Tasa  de Nupcialidad por sexo y grupos de edad.  Año 2011  "/>
    <hyperlink ref="A11" location="'GRA9'!A1" display="Gráfico 9: Edad promedio de matrimonio por sexo según regiones  Año 2011 "/>
    <hyperlink ref="A10" location="'GRA8'!A1" display="Gráfico 8: Matrimonios por estado civil anterior y región de residencia habitual de los contrayentes. Año 2011 "/>
    <hyperlink ref="A9" location="'GRA7'!A1" display="Gráfico 7: Divorcios  por sexo según nivel de Instrucción. Año 2011  "/>
    <hyperlink ref="A5" location="'GRA3'!A1" display="Gráfico 3: Matrimonios y Divorcios por regiones;  Años 2002.  2006  y  2011"/>
    <hyperlink ref="A8" location="'GRA6'!A1" display="Gráfico 6: Matrimonios por sexo según nivel de Instrucción. Años 2002  y  2011  "/>
    <hyperlink ref="A7" location="'GRA5'!A1" display="Gráfico 5: Estructura porcentual de divorcios según grupos de edad y sexo de los divorciados. Año 2011  "/>
    <hyperlink ref="A6" location="'GRA4'!A1" display="Gráfico 4: Estructura porcentual de matrimonios según grupos de edad y sexo de los contrayentes. Año 2011 "/>
    <hyperlink ref="A25" location="'CUADRO 9'!A1" display="Cuadro 9: Matrimonios por grupos de edad del contrayente, según provincias de residencia habitual y estado civil anterior del mismo  2012"/>
  </hyperlink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30"/>
  <sheetViews>
    <sheetView showGridLines="0" topLeftCell="A10" zoomScaleNormal="100" workbookViewId="0">
      <selection activeCell="M11" sqref="M11"/>
    </sheetView>
  </sheetViews>
  <sheetFormatPr baseColWidth="10" defaultColWidth="11.42578125" defaultRowHeight="15" x14ac:dyDescent="0.25"/>
  <cols>
    <col min="1" max="1" width="2.7109375" customWidth="1"/>
    <col min="2" max="2" width="6.7109375" bestFit="1" customWidth="1"/>
    <col min="3" max="3" width="13.140625" customWidth="1"/>
    <col min="10" max="10" width="14.28515625" customWidth="1"/>
    <col min="11" max="11" width="17.28515625" customWidth="1"/>
  </cols>
  <sheetData>
    <row r="1" spans="1:15" s="518" customFormat="1" ht="15.75" customHeight="1" x14ac:dyDescent="0.25">
      <c r="A1" s="769" t="s">
        <v>345</v>
      </c>
      <c r="B1" s="769"/>
      <c r="C1" s="769"/>
      <c r="D1" s="769"/>
      <c r="E1" s="769"/>
      <c r="F1" s="769"/>
      <c r="G1" s="769"/>
      <c r="H1" s="769"/>
      <c r="I1" s="769"/>
      <c r="J1" s="769"/>
      <c r="K1" s="769"/>
      <c r="L1" s="674" t="s">
        <v>344</v>
      </c>
      <c r="M1" s="514"/>
      <c r="N1" s="517"/>
    </row>
    <row r="2" spans="1:15" s="518" customFormat="1" ht="15.75" customHeight="1" x14ac:dyDescent="0.25">
      <c r="A2" s="769" t="s">
        <v>564</v>
      </c>
      <c r="B2" s="769"/>
      <c r="C2" s="769"/>
      <c r="D2" s="769"/>
      <c r="E2" s="769"/>
      <c r="F2" s="769"/>
      <c r="G2" s="769"/>
      <c r="H2" s="769"/>
      <c r="I2" s="769"/>
      <c r="J2" s="769"/>
      <c r="K2" s="769"/>
      <c r="L2" s="515"/>
      <c r="M2" s="516"/>
      <c r="N2" s="515"/>
      <c r="O2" s="515"/>
    </row>
    <row r="3" spans="1:15" s="518" customFormat="1" ht="15.75" customHeight="1" x14ac:dyDescent="0.25">
      <c r="A3" s="769" t="s">
        <v>360</v>
      </c>
      <c r="B3" s="769"/>
      <c r="C3" s="769"/>
      <c r="D3" s="769"/>
      <c r="E3" s="769"/>
      <c r="F3" s="769"/>
      <c r="G3" s="769"/>
      <c r="H3" s="769"/>
      <c r="I3" s="769"/>
      <c r="J3" s="769"/>
      <c r="K3" s="769"/>
      <c r="L3" s="514"/>
      <c r="M3" s="514"/>
      <c r="N3" s="517"/>
    </row>
    <row r="4" spans="1:15" x14ac:dyDescent="0.25">
      <c r="A4" s="519"/>
      <c r="B4" s="519"/>
      <c r="C4" s="519"/>
      <c r="D4" s="519"/>
      <c r="E4" s="519"/>
      <c r="F4" s="519"/>
      <c r="G4" s="519"/>
      <c r="H4" s="519"/>
      <c r="I4" s="519"/>
      <c r="J4" s="519"/>
      <c r="K4" s="262"/>
    </row>
    <row r="5" spans="1:15" ht="12" customHeight="1" x14ac:dyDescent="0.25">
      <c r="A5" s="262"/>
      <c r="B5" s="768"/>
      <c r="C5" s="768"/>
      <c r="D5" s="768"/>
      <c r="E5" s="262"/>
      <c r="F5" s="262"/>
      <c r="G5" s="262"/>
      <c r="H5" s="262"/>
      <c r="I5" s="262"/>
      <c r="J5" s="262"/>
      <c r="K5" s="262"/>
    </row>
    <row r="6" spans="1:15" ht="24" customHeight="1" x14ac:dyDescent="0.25">
      <c r="A6" s="262"/>
      <c r="B6" s="672" t="s">
        <v>343</v>
      </c>
      <c r="C6" s="673" t="s">
        <v>342</v>
      </c>
      <c r="D6" s="673" t="s">
        <v>341</v>
      </c>
      <c r="E6" s="262"/>
      <c r="F6" s="262"/>
      <c r="G6" s="262"/>
      <c r="H6" s="262"/>
      <c r="I6" s="262"/>
      <c r="J6" s="262"/>
      <c r="K6" s="262"/>
    </row>
    <row r="7" spans="1:15" ht="20.100000000000001" customHeight="1" x14ac:dyDescent="0.25">
      <c r="A7" s="262"/>
      <c r="B7" s="520">
        <v>2003</v>
      </c>
      <c r="C7" s="521">
        <v>65393</v>
      </c>
      <c r="D7" s="521">
        <v>10912</v>
      </c>
      <c r="E7" s="262"/>
      <c r="F7" s="262"/>
      <c r="G7" s="262"/>
      <c r="H7" s="262"/>
      <c r="I7" s="262"/>
      <c r="J7" s="262"/>
      <c r="K7" s="262"/>
    </row>
    <row r="8" spans="1:15" ht="20.100000000000001" customHeight="1" x14ac:dyDescent="0.25">
      <c r="A8" s="262"/>
      <c r="B8" s="669">
        <v>2004</v>
      </c>
      <c r="C8" s="670">
        <v>63299</v>
      </c>
      <c r="D8" s="670">
        <v>11251</v>
      </c>
      <c r="E8" s="262"/>
      <c r="F8" s="262"/>
      <c r="G8" s="262"/>
      <c r="H8" s="262"/>
      <c r="I8" s="262"/>
      <c r="J8" s="262"/>
      <c r="K8" s="262"/>
    </row>
    <row r="9" spans="1:15" ht="20.100000000000001" customHeight="1" x14ac:dyDescent="0.25">
      <c r="A9" s="262"/>
      <c r="B9" s="520">
        <v>2005</v>
      </c>
      <c r="C9" s="521">
        <v>66612</v>
      </c>
      <c r="D9" s="521">
        <v>11725</v>
      </c>
      <c r="E9" s="262"/>
      <c r="F9" s="262"/>
      <c r="G9" s="262"/>
      <c r="H9" s="262"/>
      <c r="I9" s="262"/>
      <c r="J9" s="262"/>
      <c r="K9" s="262"/>
    </row>
    <row r="10" spans="1:15" ht="20.100000000000001" customHeight="1" x14ac:dyDescent="0.25">
      <c r="A10" s="262"/>
      <c r="B10" s="669">
        <v>2006</v>
      </c>
      <c r="C10" s="670">
        <v>74036</v>
      </c>
      <c r="D10" s="670">
        <v>13981</v>
      </c>
      <c r="E10" s="262"/>
      <c r="F10" s="262"/>
      <c r="G10" s="262"/>
      <c r="H10" s="262"/>
      <c r="I10" s="262"/>
      <c r="J10" s="262"/>
      <c r="K10" s="262"/>
    </row>
    <row r="11" spans="1:15" ht="20.100000000000001" customHeight="1" x14ac:dyDescent="0.25">
      <c r="A11" s="262"/>
      <c r="B11" s="520">
        <v>2007</v>
      </c>
      <c r="C11" s="521">
        <v>76154</v>
      </c>
      <c r="D11" s="521">
        <v>14942</v>
      </c>
      <c r="E11" s="262"/>
      <c r="F11" s="262"/>
      <c r="G11" s="262"/>
      <c r="H11" s="262"/>
      <c r="I11" s="262"/>
      <c r="J11" s="262"/>
      <c r="K11" s="262"/>
    </row>
    <row r="12" spans="1:15" ht="20.100000000000001" customHeight="1" x14ac:dyDescent="0.25">
      <c r="A12" s="262"/>
      <c r="B12" s="669">
        <v>2008</v>
      </c>
      <c r="C12" s="670">
        <v>76354</v>
      </c>
      <c r="D12" s="670">
        <v>17111</v>
      </c>
      <c r="E12" s="262"/>
      <c r="F12" s="262"/>
      <c r="G12" s="262"/>
      <c r="H12" s="262"/>
      <c r="I12" s="262"/>
      <c r="J12" s="262"/>
      <c r="K12" s="262"/>
    </row>
    <row r="13" spans="1:15" ht="20.100000000000001" customHeight="1" x14ac:dyDescent="0.25">
      <c r="A13" s="262"/>
      <c r="B13" s="520">
        <v>2009</v>
      </c>
      <c r="C13" s="521">
        <v>76892</v>
      </c>
      <c r="D13" s="521">
        <v>17117</v>
      </c>
      <c r="E13" s="262"/>
      <c r="F13" s="262"/>
      <c r="G13" s="262"/>
      <c r="H13" s="262"/>
      <c r="I13" s="262"/>
      <c r="J13" s="262"/>
      <c r="K13" s="262"/>
    </row>
    <row r="14" spans="1:15" ht="20.100000000000001" customHeight="1" x14ac:dyDescent="0.25">
      <c r="A14" s="262"/>
      <c r="B14" s="669">
        <v>2010</v>
      </c>
      <c r="C14" s="670">
        <v>74800</v>
      </c>
      <c r="D14" s="670">
        <v>18231</v>
      </c>
      <c r="E14" s="262"/>
      <c r="F14" s="262"/>
      <c r="G14" s="262"/>
      <c r="H14" s="262"/>
      <c r="I14" s="262"/>
      <c r="J14" s="262"/>
      <c r="K14" s="262"/>
    </row>
    <row r="15" spans="1:15" ht="20.100000000000001" customHeight="1" x14ac:dyDescent="0.25">
      <c r="A15" s="262"/>
      <c r="B15" s="520">
        <v>2011</v>
      </c>
      <c r="C15" s="521">
        <v>73579</v>
      </c>
      <c r="D15" s="521">
        <v>21466</v>
      </c>
      <c r="E15" s="262"/>
      <c r="F15" s="262"/>
      <c r="G15" s="262"/>
      <c r="H15" s="262"/>
      <c r="I15" s="262"/>
      <c r="J15" s="262"/>
      <c r="K15" s="262"/>
    </row>
    <row r="16" spans="1:15" ht="20.100000000000001" customHeight="1" x14ac:dyDescent="0.25">
      <c r="A16" s="262"/>
      <c r="B16" s="669">
        <v>2012</v>
      </c>
      <c r="C16" s="670">
        <v>57753</v>
      </c>
      <c r="D16" s="670">
        <v>20299</v>
      </c>
      <c r="E16" s="262"/>
      <c r="F16" s="262"/>
      <c r="G16" s="262"/>
      <c r="H16" s="262"/>
      <c r="I16" s="262"/>
      <c r="J16" s="262"/>
      <c r="K16" s="262"/>
    </row>
    <row r="17" spans="1:11" x14ac:dyDescent="0.25">
      <c r="A17" s="262"/>
      <c r="E17" s="262"/>
      <c r="F17" s="262"/>
      <c r="G17" s="262"/>
      <c r="H17" s="262"/>
      <c r="I17" s="262"/>
      <c r="J17" s="262"/>
      <c r="K17" s="262"/>
    </row>
    <row r="18" spans="1:11" x14ac:dyDescent="0.25">
      <c r="A18" s="262"/>
      <c r="B18" s="262"/>
      <c r="C18" s="262"/>
      <c r="D18" s="262"/>
      <c r="E18" s="262"/>
      <c r="F18" s="262"/>
      <c r="G18" s="262"/>
      <c r="H18" s="262"/>
      <c r="I18" s="262"/>
      <c r="J18" s="262"/>
      <c r="K18" s="262"/>
    </row>
    <row r="19" spans="1:11" x14ac:dyDescent="0.25">
      <c r="A19" s="262"/>
      <c r="B19" s="262"/>
      <c r="C19" s="262"/>
      <c r="D19" s="262"/>
      <c r="E19" s="262"/>
      <c r="F19" s="262"/>
      <c r="G19" s="262"/>
      <c r="H19" s="262"/>
      <c r="I19" s="262"/>
      <c r="J19" s="262"/>
      <c r="K19" s="262"/>
    </row>
    <row r="20" spans="1:11" x14ac:dyDescent="0.25">
      <c r="A20" s="262"/>
      <c r="B20" s="262"/>
      <c r="C20" s="262"/>
      <c r="D20" s="262"/>
      <c r="E20" s="262"/>
      <c r="F20" s="262"/>
      <c r="G20" s="262"/>
      <c r="H20" s="262"/>
      <c r="I20" s="262"/>
      <c r="J20" s="262"/>
      <c r="K20" s="262"/>
    </row>
    <row r="21" spans="1:11" x14ac:dyDescent="0.25">
      <c r="A21" s="262"/>
      <c r="B21" s="262"/>
      <c r="C21" s="262"/>
      <c r="D21" s="262"/>
      <c r="E21" s="262"/>
      <c r="F21" s="262"/>
      <c r="G21" s="262"/>
      <c r="H21" s="262"/>
      <c r="I21" s="262"/>
      <c r="J21" s="262"/>
      <c r="K21" s="262"/>
    </row>
    <row r="22" spans="1:11" x14ac:dyDescent="0.25">
      <c r="A22" s="262"/>
      <c r="B22" s="262"/>
      <c r="C22" s="262"/>
      <c r="D22" s="262"/>
      <c r="E22" s="262"/>
      <c r="F22" s="262"/>
      <c r="G22" s="262"/>
      <c r="H22" s="262"/>
      <c r="I22" s="262"/>
      <c r="J22" s="262"/>
      <c r="K22" s="262"/>
    </row>
    <row r="23" spans="1:11" x14ac:dyDescent="0.25">
      <c r="A23" s="262"/>
      <c r="B23" s="262"/>
      <c r="C23" s="262"/>
      <c r="D23" s="262"/>
      <c r="E23" s="262"/>
      <c r="F23" s="262"/>
      <c r="G23" s="262"/>
      <c r="H23" s="262"/>
      <c r="I23" s="262"/>
      <c r="J23" s="262"/>
      <c r="K23" s="262"/>
    </row>
    <row r="24" spans="1:11" x14ac:dyDescent="0.25">
      <c r="A24" s="262"/>
      <c r="B24" s="262"/>
      <c r="C24" s="262"/>
      <c r="D24" s="262"/>
      <c r="E24" s="262"/>
      <c r="F24" s="262"/>
      <c r="G24" s="262"/>
      <c r="H24" s="262"/>
      <c r="I24" s="262"/>
      <c r="J24" s="262"/>
      <c r="K24" s="262"/>
    </row>
    <row r="25" spans="1:11" x14ac:dyDescent="0.25">
      <c r="A25" s="262"/>
      <c r="B25" s="262"/>
      <c r="C25" s="262"/>
      <c r="D25" s="262"/>
      <c r="E25" s="262"/>
      <c r="F25" s="262"/>
      <c r="G25" s="262"/>
      <c r="H25" s="262"/>
      <c r="I25" s="262"/>
      <c r="J25" s="262"/>
      <c r="K25" s="262"/>
    </row>
    <row r="26" spans="1:11" x14ac:dyDescent="0.25">
      <c r="A26" s="262"/>
      <c r="B26" s="262"/>
      <c r="C26" s="262"/>
      <c r="D26" s="262"/>
      <c r="E26" s="262"/>
      <c r="F26" s="262"/>
      <c r="G26" s="262"/>
      <c r="H26" s="262"/>
      <c r="I26" s="262"/>
      <c r="J26" s="262"/>
      <c r="K26" s="262"/>
    </row>
    <row r="27" spans="1:11" x14ac:dyDescent="0.25">
      <c r="A27" s="750" t="s">
        <v>561</v>
      </c>
      <c r="B27" s="749"/>
      <c r="C27" s="262"/>
      <c r="D27" s="262"/>
      <c r="E27" s="262"/>
      <c r="F27" s="262"/>
      <c r="G27" s="262"/>
      <c r="H27" s="262"/>
      <c r="I27" s="262"/>
      <c r="J27" s="262"/>
      <c r="K27" s="262"/>
    </row>
    <row r="28" spans="1:11" x14ac:dyDescent="0.25">
      <c r="A28" s="262"/>
      <c r="B28" s="262"/>
      <c r="C28" s="262"/>
      <c r="D28" s="262"/>
      <c r="E28" s="262"/>
      <c r="F28" s="262"/>
      <c r="G28" s="262"/>
      <c r="H28" s="262"/>
      <c r="I28" s="262"/>
      <c r="J28" s="262"/>
      <c r="K28" s="262"/>
    </row>
    <row r="29" spans="1:11" x14ac:dyDescent="0.25">
      <c r="A29" s="262"/>
      <c r="B29" s="262"/>
      <c r="C29" s="262"/>
      <c r="D29" s="262"/>
      <c r="E29" s="262"/>
      <c r="F29" s="262"/>
      <c r="G29" s="262"/>
      <c r="H29" s="262"/>
      <c r="I29" s="262"/>
      <c r="J29" s="262"/>
      <c r="K29" s="262"/>
    </row>
    <row r="30" spans="1:11" x14ac:dyDescent="0.25">
      <c r="A30" s="262"/>
      <c r="B30" s="262"/>
      <c r="C30" s="262"/>
      <c r="D30" s="262"/>
      <c r="E30" s="262"/>
      <c r="F30" s="262"/>
      <c r="G30" s="262"/>
      <c r="H30" s="262"/>
      <c r="I30" s="262"/>
      <c r="J30" s="262"/>
      <c r="K30" s="262"/>
    </row>
  </sheetData>
  <mergeCells count="4">
    <mergeCell ref="B5:D5"/>
    <mergeCell ref="A2:K2"/>
    <mergeCell ref="A3:K3"/>
    <mergeCell ref="A1:K1"/>
  </mergeCells>
  <hyperlinks>
    <hyperlink ref="L1" location="Indice!A3" display="INICIO"/>
  </hyperlinks>
  <printOptions horizontalCentered="1"/>
  <pageMargins left="0" right="0" top="1.1023622047244095" bottom="0.74803149606299213" header="0" footer="0.31496062992125984"/>
  <pageSetup paperSize="9" scale="85" firstPageNumber="17" fitToWidth="0" fitToHeight="0" orientation="landscape" useFirstPageNumber="1" r:id="rId1"/>
  <headerFooter scaleWithDoc="0">
    <oddHeader>&amp;C&amp;G</oddHeader>
    <oddFooter>&amp;C&amp;"-,Negrita"&amp;20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35"/>
  <sheetViews>
    <sheetView showGridLines="0" topLeftCell="A4" zoomScaleNormal="100" workbookViewId="0">
      <selection activeCell="G38" sqref="G38"/>
    </sheetView>
  </sheetViews>
  <sheetFormatPr baseColWidth="10" defaultColWidth="11.42578125" defaultRowHeight="15" x14ac:dyDescent="0.25"/>
  <cols>
    <col min="2" max="2" width="7.85546875" bestFit="1" customWidth="1"/>
    <col min="3" max="5" width="8.140625" customWidth="1"/>
    <col min="6" max="6" width="9.140625" customWidth="1"/>
    <col min="7" max="13" width="8.140625" customWidth="1"/>
    <col min="14" max="14" width="8.7109375" customWidth="1"/>
    <col min="15" max="15" width="8.140625" customWidth="1"/>
    <col min="16" max="16" width="8.85546875" customWidth="1"/>
    <col min="17" max="17" width="12.7109375" customWidth="1"/>
  </cols>
  <sheetData>
    <row r="1" spans="1:19" s="518" customFormat="1" ht="45" customHeight="1" x14ac:dyDescent="0.25">
      <c r="A1" s="772" t="s">
        <v>565</v>
      </c>
      <c r="B1" s="772"/>
      <c r="C1" s="772"/>
      <c r="D1" s="772"/>
      <c r="E1" s="772"/>
      <c r="F1" s="772"/>
      <c r="G1" s="772"/>
      <c r="H1" s="772"/>
      <c r="I1" s="772"/>
      <c r="J1" s="772"/>
      <c r="K1" s="772"/>
      <c r="L1" s="772"/>
      <c r="M1" s="772"/>
      <c r="N1" s="772"/>
      <c r="O1" s="772"/>
      <c r="P1" s="772"/>
      <c r="Q1" s="772"/>
      <c r="R1" s="678" t="s">
        <v>344</v>
      </c>
    </row>
    <row r="2" spans="1:19" x14ac:dyDescent="0.25">
      <c r="A2" s="264"/>
      <c r="B2" s="262"/>
      <c r="C2" s="262"/>
      <c r="D2" s="262"/>
      <c r="E2" s="262"/>
      <c r="G2" s="262"/>
      <c r="H2" s="262"/>
      <c r="I2" s="262"/>
      <c r="J2" s="262"/>
      <c r="K2" s="262"/>
      <c r="L2" s="262"/>
      <c r="M2" s="262"/>
      <c r="N2" s="262"/>
      <c r="O2" s="262"/>
      <c r="P2" s="262"/>
      <c r="Q2" s="262"/>
      <c r="R2" s="262"/>
    </row>
    <row r="3" spans="1:19" x14ac:dyDescent="0.25">
      <c r="A3" s="771" t="s">
        <v>359</v>
      </c>
      <c r="B3" s="770" t="s">
        <v>342</v>
      </c>
      <c r="C3" s="770"/>
      <c r="D3" s="770" t="s">
        <v>341</v>
      </c>
      <c r="E3" s="770"/>
      <c r="G3" s="262"/>
      <c r="H3" s="262"/>
      <c r="I3" s="262"/>
      <c r="J3" s="262"/>
      <c r="K3" s="262"/>
      <c r="L3" s="262"/>
      <c r="M3" s="262"/>
      <c r="N3" s="262"/>
      <c r="O3" s="262"/>
      <c r="P3" s="262"/>
      <c r="Q3" s="262"/>
      <c r="R3" s="268"/>
    </row>
    <row r="4" spans="1:19" x14ac:dyDescent="0.25">
      <c r="A4" s="771"/>
      <c r="B4" s="675">
        <v>2003</v>
      </c>
      <c r="C4" s="675">
        <v>2012</v>
      </c>
      <c r="D4" s="675">
        <v>2003</v>
      </c>
      <c r="E4" s="675">
        <v>2012</v>
      </c>
      <c r="G4" s="262"/>
      <c r="H4" s="262"/>
      <c r="I4" s="262"/>
      <c r="J4" s="262"/>
      <c r="K4" s="262"/>
      <c r="L4" s="262"/>
      <c r="M4" s="262"/>
      <c r="N4" s="262"/>
      <c r="O4" s="262"/>
      <c r="P4" s="262"/>
      <c r="Q4" s="262"/>
      <c r="R4" s="262"/>
    </row>
    <row r="5" spans="1:19" x14ac:dyDescent="0.25">
      <c r="A5" s="684" t="s">
        <v>358</v>
      </c>
      <c r="B5" s="525">
        <v>5737</v>
      </c>
      <c r="C5" s="525">
        <v>4114</v>
      </c>
      <c r="D5" s="525">
        <v>948</v>
      </c>
      <c r="E5" s="525">
        <v>1800</v>
      </c>
      <c r="G5" s="262"/>
      <c r="H5" s="262"/>
      <c r="I5" s="262"/>
      <c r="J5" s="262"/>
      <c r="K5" s="262"/>
      <c r="L5" s="262"/>
      <c r="M5" s="262"/>
      <c r="N5" s="262"/>
      <c r="O5" s="262"/>
      <c r="P5" s="262"/>
      <c r="Q5" s="262"/>
      <c r="R5" s="262"/>
    </row>
    <row r="6" spans="1:19" x14ac:dyDescent="0.25">
      <c r="A6" s="685" t="s">
        <v>357</v>
      </c>
      <c r="B6" s="677">
        <v>6335</v>
      </c>
      <c r="C6" s="677">
        <v>5176</v>
      </c>
      <c r="D6" s="677">
        <v>898</v>
      </c>
      <c r="E6" s="677">
        <v>1639</v>
      </c>
      <c r="G6" s="262"/>
      <c r="H6" s="262"/>
      <c r="I6" s="262"/>
      <c r="J6" s="262"/>
      <c r="K6" s="262"/>
      <c r="L6" s="262"/>
      <c r="M6" s="262"/>
      <c r="N6" s="262"/>
      <c r="O6" s="262"/>
      <c r="P6" s="262"/>
      <c r="Q6" s="262"/>
      <c r="R6" s="262"/>
    </row>
    <row r="7" spans="1:19" x14ac:dyDescent="0.25">
      <c r="A7" s="684" t="s">
        <v>356</v>
      </c>
      <c r="B7" s="525">
        <v>5429</v>
      </c>
      <c r="C7" s="525">
        <v>5183</v>
      </c>
      <c r="D7" s="525">
        <v>811</v>
      </c>
      <c r="E7" s="525">
        <v>1677</v>
      </c>
      <c r="G7" s="262"/>
      <c r="H7" s="262"/>
      <c r="I7" s="262"/>
      <c r="J7" s="262"/>
      <c r="K7" s="262"/>
      <c r="L7" s="262"/>
      <c r="M7" s="262"/>
      <c r="N7" s="262"/>
      <c r="O7" s="262"/>
      <c r="P7" s="262"/>
      <c r="Q7" s="262"/>
      <c r="R7" s="262"/>
    </row>
    <row r="8" spans="1:19" x14ac:dyDescent="0.25">
      <c r="A8" s="685" t="s">
        <v>355</v>
      </c>
      <c r="B8" s="677">
        <v>5039</v>
      </c>
      <c r="C8" s="677">
        <v>4170</v>
      </c>
      <c r="D8" s="677">
        <v>904</v>
      </c>
      <c r="E8" s="677">
        <v>1615</v>
      </c>
      <c r="G8" s="262"/>
      <c r="H8" s="262"/>
      <c r="I8" s="262"/>
      <c r="J8" s="262"/>
      <c r="K8" s="262"/>
      <c r="L8" s="262"/>
      <c r="M8" s="262"/>
      <c r="N8" s="262"/>
      <c r="O8" s="262"/>
      <c r="P8" s="262"/>
      <c r="Q8" s="262"/>
      <c r="R8" s="262"/>
    </row>
    <row r="9" spans="1:19" x14ac:dyDescent="0.25">
      <c r="A9" s="684" t="s">
        <v>354</v>
      </c>
      <c r="B9" s="525">
        <v>5651</v>
      </c>
      <c r="C9" s="525">
        <v>4469</v>
      </c>
      <c r="D9" s="525">
        <v>1007</v>
      </c>
      <c r="E9" s="525">
        <v>1812</v>
      </c>
      <c r="G9" s="262"/>
      <c r="H9" s="262"/>
      <c r="I9" s="262"/>
      <c r="J9" s="262"/>
      <c r="K9" s="262"/>
      <c r="L9" s="262"/>
      <c r="M9" s="262"/>
      <c r="N9" s="262"/>
      <c r="O9" s="262"/>
      <c r="P9" s="262"/>
      <c r="Q9" s="262"/>
      <c r="R9" s="262"/>
    </row>
    <row r="10" spans="1:19" x14ac:dyDescent="0.25">
      <c r="A10" s="685" t="s">
        <v>353</v>
      </c>
      <c r="B10" s="677">
        <v>4881</v>
      </c>
      <c r="C10" s="677">
        <v>4824</v>
      </c>
      <c r="D10" s="677">
        <v>939</v>
      </c>
      <c r="E10" s="677">
        <v>1697</v>
      </c>
      <c r="G10" s="262"/>
      <c r="H10" s="262"/>
      <c r="I10" s="262"/>
      <c r="J10" s="262"/>
      <c r="K10" s="262"/>
      <c r="L10" s="262"/>
      <c r="M10" s="262"/>
      <c r="N10" s="262"/>
      <c r="O10" s="262"/>
      <c r="P10" s="262"/>
      <c r="Q10" s="262"/>
      <c r="R10" s="262"/>
    </row>
    <row r="11" spans="1:19" x14ac:dyDescent="0.25">
      <c r="A11" s="684" t="s">
        <v>352</v>
      </c>
      <c r="B11" s="525">
        <v>5351</v>
      </c>
      <c r="C11" s="525">
        <v>4914</v>
      </c>
      <c r="D11" s="525">
        <v>1100</v>
      </c>
      <c r="E11" s="525">
        <v>1749</v>
      </c>
      <c r="G11" s="262"/>
      <c r="H11" s="262"/>
      <c r="I11" s="262"/>
      <c r="J11" s="262"/>
      <c r="K11" s="262"/>
      <c r="L11" s="262"/>
      <c r="M11" s="262"/>
      <c r="N11" s="262"/>
      <c r="O11" s="262"/>
      <c r="P11" s="262"/>
      <c r="Q11" s="262"/>
      <c r="R11" s="262"/>
    </row>
    <row r="12" spans="1:19" x14ac:dyDescent="0.25">
      <c r="A12" s="685" t="s">
        <v>351</v>
      </c>
      <c r="B12" s="677">
        <v>5861</v>
      </c>
      <c r="C12" s="677">
        <v>5820</v>
      </c>
      <c r="D12" s="677">
        <v>805</v>
      </c>
      <c r="E12" s="677">
        <v>1908</v>
      </c>
      <c r="G12" s="262"/>
      <c r="H12" s="262"/>
      <c r="I12" s="262"/>
      <c r="J12" s="262"/>
      <c r="K12" s="262"/>
      <c r="L12" s="262"/>
      <c r="M12" s="262"/>
      <c r="N12" s="262"/>
      <c r="O12" s="262"/>
      <c r="P12" s="262"/>
      <c r="Q12" s="262"/>
      <c r="R12" s="262"/>
    </row>
    <row r="13" spans="1:19" x14ac:dyDescent="0.25">
      <c r="A13" s="684" t="s">
        <v>350</v>
      </c>
      <c r="B13" s="525">
        <v>4779</v>
      </c>
      <c r="C13" s="525">
        <v>4293</v>
      </c>
      <c r="D13" s="525">
        <v>935</v>
      </c>
      <c r="E13" s="525">
        <v>1546</v>
      </c>
      <c r="G13" s="262"/>
      <c r="H13" s="262"/>
      <c r="I13" s="262"/>
      <c r="J13" s="262"/>
      <c r="K13" s="262"/>
      <c r="L13" s="262"/>
      <c r="M13" s="262"/>
      <c r="N13" s="262"/>
      <c r="O13" s="262"/>
      <c r="P13" s="262"/>
      <c r="Q13" s="262"/>
      <c r="R13" s="262"/>
    </row>
    <row r="14" spans="1:19" x14ac:dyDescent="0.25">
      <c r="A14" s="685" t="s">
        <v>349</v>
      </c>
      <c r="B14" s="677">
        <v>5214</v>
      </c>
      <c r="C14" s="677">
        <v>4663</v>
      </c>
      <c r="D14" s="677">
        <v>925</v>
      </c>
      <c r="E14" s="677">
        <v>1766</v>
      </c>
      <c r="G14" s="262"/>
      <c r="H14" s="262"/>
      <c r="I14" s="262"/>
      <c r="J14" s="262"/>
      <c r="K14" s="262"/>
      <c r="L14" s="262"/>
      <c r="M14" s="262"/>
      <c r="N14" s="262"/>
      <c r="O14" s="262"/>
      <c r="P14" s="262"/>
      <c r="Q14" s="262"/>
      <c r="R14" s="262"/>
    </row>
    <row r="15" spans="1:19" x14ac:dyDescent="0.25">
      <c r="A15" s="684" t="s">
        <v>348</v>
      </c>
      <c r="B15" s="525">
        <v>5212</v>
      </c>
      <c r="C15" s="525">
        <v>4808</v>
      </c>
      <c r="D15" s="525">
        <v>819</v>
      </c>
      <c r="E15" s="525">
        <v>1680</v>
      </c>
      <c r="G15" s="262"/>
      <c r="H15" s="262"/>
      <c r="I15" s="262"/>
      <c r="J15" s="262"/>
      <c r="K15" s="262"/>
      <c r="L15" s="262"/>
      <c r="M15" s="262"/>
      <c r="N15" s="262"/>
      <c r="O15" s="262"/>
      <c r="P15" s="262"/>
      <c r="Q15" s="262"/>
      <c r="R15" s="262"/>
      <c r="S15" s="267"/>
    </row>
    <row r="16" spans="1:19" x14ac:dyDescent="0.25">
      <c r="A16" s="685" t="s">
        <v>347</v>
      </c>
      <c r="B16" s="677">
        <v>5904</v>
      </c>
      <c r="C16" s="677">
        <v>5319</v>
      </c>
      <c r="D16" s="677">
        <v>821</v>
      </c>
      <c r="E16" s="677">
        <v>1410</v>
      </c>
      <c r="G16" s="262"/>
      <c r="H16" s="262"/>
      <c r="I16" s="262"/>
      <c r="J16" s="262"/>
      <c r="K16" s="262"/>
      <c r="L16" s="262"/>
      <c r="M16" s="262"/>
      <c r="N16" s="262"/>
      <c r="O16" s="262"/>
      <c r="P16" s="262"/>
      <c r="Q16" s="262"/>
      <c r="R16" s="262"/>
    </row>
    <row r="17" spans="1:18" x14ac:dyDescent="0.25">
      <c r="A17" s="676" t="s">
        <v>346</v>
      </c>
      <c r="B17" s="525">
        <v>65393</v>
      </c>
      <c r="C17" s="525">
        <v>57753</v>
      </c>
      <c r="D17" s="525">
        <v>10912</v>
      </c>
      <c r="E17" s="525">
        <v>20299</v>
      </c>
      <c r="G17" s="262"/>
      <c r="H17" s="262"/>
      <c r="I17" s="262"/>
      <c r="J17" s="262"/>
      <c r="K17" s="262"/>
      <c r="L17" s="262"/>
      <c r="M17" s="262"/>
      <c r="N17" s="262"/>
      <c r="O17" s="262"/>
      <c r="P17" s="262"/>
      <c r="Q17" s="262"/>
      <c r="R17" s="262"/>
    </row>
    <row r="18" spans="1:18" x14ac:dyDescent="0.25">
      <c r="A18" s="262"/>
      <c r="B18" s="264"/>
      <c r="C18" s="262"/>
      <c r="D18" s="262"/>
      <c r="E18" s="262"/>
      <c r="F18" s="262"/>
      <c r="G18" s="262"/>
      <c r="H18" s="262"/>
      <c r="I18" s="262"/>
      <c r="J18" s="262"/>
      <c r="K18" s="262"/>
      <c r="L18" s="262"/>
      <c r="M18" s="262"/>
      <c r="N18" s="262"/>
      <c r="O18" s="262"/>
      <c r="P18" s="262"/>
      <c r="Q18" s="262"/>
      <c r="R18" s="262"/>
    </row>
    <row r="19" spans="1:18" x14ac:dyDescent="0.25">
      <c r="A19" s="262"/>
      <c r="B19" s="264"/>
      <c r="C19" s="262"/>
      <c r="D19" s="262"/>
      <c r="E19" s="262"/>
      <c r="F19" s="262"/>
      <c r="G19" s="262"/>
      <c r="H19" s="262"/>
      <c r="I19" s="262"/>
      <c r="J19" s="262"/>
      <c r="K19" s="262"/>
      <c r="L19" s="262"/>
      <c r="M19" s="262"/>
      <c r="N19" s="262"/>
      <c r="O19" s="262"/>
      <c r="P19" s="262"/>
      <c r="Q19" s="262"/>
      <c r="R19" s="262"/>
    </row>
    <row r="20" spans="1:18" x14ac:dyDescent="0.25">
      <c r="A20" s="262"/>
      <c r="B20" s="262"/>
      <c r="C20" s="262"/>
      <c r="D20" s="262"/>
      <c r="E20" s="262"/>
      <c r="F20" s="262"/>
      <c r="G20" s="262"/>
      <c r="H20" s="262"/>
      <c r="I20" s="262"/>
      <c r="J20" s="262"/>
      <c r="K20" s="262"/>
      <c r="L20" s="262"/>
      <c r="M20" s="262"/>
      <c r="N20" s="262"/>
      <c r="O20" s="262"/>
      <c r="P20" s="262"/>
      <c r="Q20" s="262"/>
    </row>
    <row r="21" spans="1:18" x14ac:dyDescent="0.25">
      <c r="A21" s="262"/>
      <c r="B21" s="262"/>
      <c r="C21" s="262"/>
      <c r="D21" s="262"/>
      <c r="E21" s="262"/>
      <c r="F21" s="262"/>
      <c r="G21" s="262"/>
      <c r="H21" s="262"/>
      <c r="I21" s="262"/>
      <c r="J21" s="262"/>
      <c r="K21" s="262"/>
      <c r="L21" s="262"/>
      <c r="M21" s="262"/>
      <c r="N21" s="262"/>
      <c r="O21" s="262"/>
      <c r="P21" s="262"/>
      <c r="Q21" s="262"/>
    </row>
    <row r="22" spans="1:18" x14ac:dyDescent="0.25">
      <c r="A22" s="262"/>
      <c r="B22" s="262"/>
      <c r="C22" s="262"/>
      <c r="D22" s="262"/>
      <c r="E22" s="262"/>
      <c r="F22" s="262"/>
      <c r="G22" s="262"/>
      <c r="H22" s="262"/>
      <c r="I22" s="262"/>
      <c r="J22" s="262"/>
      <c r="K22" s="262"/>
      <c r="L22" s="262"/>
      <c r="M22" s="262"/>
      <c r="N22" s="262"/>
      <c r="O22" s="262"/>
      <c r="P22" s="262"/>
      <c r="Q22" s="262"/>
    </row>
    <row r="29" spans="1:18" x14ac:dyDescent="0.25">
      <c r="F29" s="263"/>
    </row>
    <row r="35" spans="1:1" x14ac:dyDescent="0.25">
      <c r="A35" s="750" t="s">
        <v>561</v>
      </c>
    </row>
  </sheetData>
  <mergeCells count="4">
    <mergeCell ref="B3:C3"/>
    <mergeCell ref="D3:E3"/>
    <mergeCell ref="A3:A4"/>
    <mergeCell ref="A1:Q1"/>
  </mergeCells>
  <hyperlinks>
    <hyperlink ref="R1" location="Indice!A4" display="INICIO"/>
  </hyperlinks>
  <printOptions horizontalCentered="1"/>
  <pageMargins left="0" right="0" top="1.1023622047244095" bottom="0.74803149606299213" header="0" footer="0.31496062992125984"/>
  <pageSetup paperSize="9" scale="85" firstPageNumber="18" fitToWidth="0" fitToHeight="0" orientation="landscape" useFirstPageNumber="1" r:id="rId1"/>
  <headerFooter scaleWithDoc="0">
    <oddHeader>&amp;C&amp;G</oddHeader>
    <oddFooter>&amp;C&amp;"-,Negrita"&amp;20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66"/>
  <sheetViews>
    <sheetView showGridLines="0" topLeftCell="A13" zoomScaleNormal="100" workbookViewId="0">
      <selection activeCell="C9" sqref="C9"/>
    </sheetView>
  </sheetViews>
  <sheetFormatPr baseColWidth="10" defaultRowHeight="12.75" x14ac:dyDescent="0.2"/>
  <cols>
    <col min="1" max="1" width="11" style="267" customWidth="1"/>
    <col min="2" max="2" width="12.85546875" style="267" customWidth="1"/>
    <col min="3" max="3" width="18" style="267" customWidth="1"/>
    <col min="4" max="7" width="12.85546875" style="267" customWidth="1"/>
    <col min="8" max="8" width="12.7109375" style="267" customWidth="1"/>
    <col min="9" max="9" width="13" style="267" customWidth="1"/>
    <col min="10" max="10" width="17.5703125" style="267" customWidth="1"/>
    <col min="11" max="16384" width="11.42578125" style="267"/>
  </cols>
  <sheetData>
    <row r="1" spans="1:12" s="518" customFormat="1" ht="46.5" customHeight="1" x14ac:dyDescent="0.25">
      <c r="A1" s="773" t="s">
        <v>566</v>
      </c>
      <c r="B1" s="773"/>
      <c r="C1" s="773"/>
      <c r="D1" s="773"/>
      <c r="E1" s="773"/>
      <c r="F1" s="773"/>
      <c r="G1" s="773"/>
      <c r="H1" s="773"/>
      <c r="I1" s="773"/>
      <c r="J1" s="773"/>
      <c r="K1" s="678" t="s">
        <v>344</v>
      </c>
      <c r="L1" s="526"/>
    </row>
    <row r="2" spans="1:12" ht="12" customHeight="1" x14ac:dyDescent="0.25">
      <c r="A2" s="298"/>
      <c r="B2" s="298"/>
      <c r="C2" s="298"/>
      <c r="D2" s="298"/>
      <c r="E2" s="298"/>
      <c r="F2" s="298"/>
      <c r="G2" s="298"/>
      <c r="H2" s="298"/>
      <c r="I2" s="298"/>
      <c r="J2" s="298"/>
      <c r="K2" s="264"/>
    </row>
    <row r="3" spans="1:12" ht="14.1" customHeight="1" x14ac:dyDescent="0.2">
      <c r="A3" s="264"/>
      <c r="B3" s="264"/>
      <c r="C3" s="679" t="s">
        <v>362</v>
      </c>
      <c r="D3" s="770" t="s">
        <v>363</v>
      </c>
      <c r="E3" s="770"/>
      <c r="F3" s="770" t="s">
        <v>364</v>
      </c>
      <c r="G3" s="770"/>
      <c r="H3" s="770">
        <v>2012</v>
      </c>
      <c r="I3" s="770"/>
      <c r="J3" s="264"/>
      <c r="K3" s="264"/>
    </row>
    <row r="4" spans="1:12" ht="15" x14ac:dyDescent="0.2">
      <c r="A4" s="264"/>
      <c r="B4" s="264"/>
      <c r="C4" s="679"/>
      <c r="D4" s="680" t="s">
        <v>342</v>
      </c>
      <c r="E4" s="680" t="s">
        <v>341</v>
      </c>
      <c r="F4" s="680" t="s">
        <v>342</v>
      </c>
      <c r="G4" s="680" t="s">
        <v>341</v>
      </c>
      <c r="H4" s="680" t="s">
        <v>342</v>
      </c>
      <c r="I4" s="680" t="s">
        <v>341</v>
      </c>
      <c r="J4" s="264"/>
      <c r="K4" s="264"/>
    </row>
    <row r="5" spans="1:12" s="294" customFormat="1" ht="11.1" customHeight="1" x14ac:dyDescent="0.25">
      <c r="A5" s="297"/>
      <c r="B5" s="297"/>
      <c r="C5" s="561" t="s">
        <v>294</v>
      </c>
      <c r="D5" s="525">
        <v>37664</v>
      </c>
      <c r="E5" s="525">
        <v>5600</v>
      </c>
      <c r="F5" s="525">
        <v>41847</v>
      </c>
      <c r="G5" s="525">
        <v>7839</v>
      </c>
      <c r="H5" s="525">
        <v>31576</v>
      </c>
      <c r="I5" s="525">
        <v>10335</v>
      </c>
      <c r="J5" s="527"/>
      <c r="K5" s="295"/>
    </row>
    <row r="6" spans="1:12" s="294" customFormat="1" ht="11.1" customHeight="1" x14ac:dyDescent="0.25">
      <c r="A6" s="297"/>
      <c r="B6" s="297"/>
      <c r="C6" s="686" t="s">
        <v>295</v>
      </c>
      <c r="D6" s="677">
        <v>25190</v>
      </c>
      <c r="E6" s="677">
        <v>4424</v>
      </c>
      <c r="F6" s="677">
        <v>30004</v>
      </c>
      <c r="G6" s="677">
        <v>5961</v>
      </c>
      <c r="H6" s="677">
        <v>23562</v>
      </c>
      <c r="I6" s="677">
        <v>8551</v>
      </c>
      <c r="J6" s="527"/>
      <c r="K6" s="295"/>
    </row>
    <row r="7" spans="1:12" s="294" customFormat="1" ht="11.1" customHeight="1" x14ac:dyDescent="0.25">
      <c r="A7" s="297"/>
      <c r="B7" s="297"/>
      <c r="C7" s="561" t="s">
        <v>296</v>
      </c>
      <c r="D7" s="525">
        <v>2192</v>
      </c>
      <c r="E7" s="525">
        <v>335</v>
      </c>
      <c r="F7" s="525">
        <v>2763</v>
      </c>
      <c r="G7" s="525">
        <v>450</v>
      </c>
      <c r="H7" s="525">
        <v>2213</v>
      </c>
      <c r="I7" s="525">
        <v>715</v>
      </c>
      <c r="J7" s="527"/>
      <c r="K7" s="295"/>
    </row>
    <row r="8" spans="1:12" s="294" customFormat="1" ht="11.1" customHeight="1" x14ac:dyDescent="0.25">
      <c r="A8" s="297"/>
      <c r="B8" s="297"/>
      <c r="C8" s="686" t="s">
        <v>297</v>
      </c>
      <c r="D8" s="677">
        <v>134</v>
      </c>
      <c r="E8" s="682">
        <v>17</v>
      </c>
      <c r="F8" s="677">
        <v>60</v>
      </c>
      <c r="G8" s="677">
        <v>12</v>
      </c>
      <c r="H8" s="677">
        <v>210</v>
      </c>
      <c r="I8" s="677">
        <v>55</v>
      </c>
      <c r="J8" s="527"/>
      <c r="K8" s="295"/>
    </row>
    <row r="9" spans="1:12" s="294" customFormat="1" x14ac:dyDescent="0.25">
      <c r="A9" s="297"/>
      <c r="B9" s="297"/>
      <c r="C9" s="561" t="s">
        <v>567</v>
      </c>
      <c r="D9" s="529" t="s">
        <v>361</v>
      </c>
      <c r="E9" s="529" t="s">
        <v>361</v>
      </c>
      <c r="F9" s="529">
        <v>17</v>
      </c>
      <c r="G9" s="529">
        <v>12</v>
      </c>
      <c r="H9" s="525">
        <v>2</v>
      </c>
      <c r="I9" s="525">
        <v>1</v>
      </c>
      <c r="J9" s="527"/>
      <c r="K9" s="295"/>
    </row>
    <row r="10" spans="1:12" s="294" customFormat="1" ht="11.1" customHeight="1" x14ac:dyDescent="0.25">
      <c r="A10" s="297"/>
      <c r="B10" s="297"/>
      <c r="C10" s="686" t="s">
        <v>42</v>
      </c>
      <c r="D10" s="677">
        <v>213</v>
      </c>
      <c r="E10" s="677">
        <v>536</v>
      </c>
      <c r="F10" s="682">
        <v>1463</v>
      </c>
      <c r="G10" s="682">
        <v>668</v>
      </c>
      <c r="H10" s="677">
        <v>190</v>
      </c>
      <c r="I10" s="677">
        <v>642</v>
      </c>
      <c r="J10" s="527"/>
      <c r="K10" s="295"/>
    </row>
    <row r="11" spans="1:12" s="291" customFormat="1" ht="10.5" customHeight="1" x14ac:dyDescent="0.25">
      <c r="A11" s="292"/>
      <c r="B11" s="292"/>
      <c r="C11" s="293" t="s">
        <v>254</v>
      </c>
      <c r="D11" s="530">
        <f t="shared" ref="D11:I11" si="0">SUM(D5:D10)</f>
        <v>65393</v>
      </c>
      <c r="E11" s="530">
        <f t="shared" si="0"/>
        <v>10912</v>
      </c>
      <c r="F11" s="530">
        <f t="shared" si="0"/>
        <v>76154</v>
      </c>
      <c r="G11" s="530">
        <f t="shared" si="0"/>
        <v>14942</v>
      </c>
      <c r="H11" s="530">
        <f t="shared" si="0"/>
        <v>57753</v>
      </c>
      <c r="I11" s="530">
        <f t="shared" si="0"/>
        <v>20299</v>
      </c>
      <c r="J11" s="528"/>
      <c r="K11" s="292"/>
    </row>
    <row r="12" spans="1:12" s="291" customFormat="1" ht="10.5" customHeight="1" x14ac:dyDescent="0.25">
      <c r="A12" s="292"/>
      <c r="B12" s="292"/>
      <c r="C12" s="292"/>
      <c r="D12" s="292"/>
      <c r="E12" s="292"/>
      <c r="F12" s="292"/>
      <c r="G12" s="292"/>
      <c r="H12" s="292"/>
      <c r="I12" s="292"/>
      <c r="J12" s="292"/>
      <c r="K12" s="292"/>
    </row>
    <row r="13" spans="1:12" s="291" customFormat="1" ht="10.5" customHeight="1" x14ac:dyDescent="0.25">
      <c r="A13" s="292"/>
      <c r="B13" s="292"/>
      <c r="C13" s="292"/>
      <c r="D13" s="292"/>
      <c r="E13" s="292"/>
      <c r="F13" s="292"/>
      <c r="G13" s="292"/>
      <c r="H13" s="292"/>
      <c r="I13" s="292"/>
      <c r="J13" s="292"/>
      <c r="K13" s="292"/>
    </row>
    <row r="14" spans="1:12" ht="11.25" customHeight="1" x14ac:dyDescent="0.2">
      <c r="A14" s="264"/>
      <c r="B14" s="264"/>
      <c r="C14" s="264"/>
      <c r="D14" s="264"/>
      <c r="E14" s="264"/>
      <c r="F14" s="264"/>
      <c r="G14" s="264"/>
      <c r="H14" s="264"/>
      <c r="I14" s="264"/>
      <c r="J14" s="264"/>
      <c r="K14" s="264"/>
    </row>
    <row r="15" spans="1:12" ht="11.25" customHeight="1" x14ac:dyDescent="0.2">
      <c r="A15" s="264"/>
      <c r="B15" s="264"/>
      <c r="C15" s="264"/>
      <c r="D15" s="264"/>
      <c r="E15" s="264"/>
      <c r="F15" s="264"/>
      <c r="G15" s="264"/>
      <c r="H15" s="264"/>
      <c r="I15" s="264"/>
      <c r="J15" s="264"/>
      <c r="K15" s="264"/>
    </row>
    <row r="16" spans="1:12" ht="11.25" customHeight="1" x14ac:dyDescent="0.2">
      <c r="A16" s="264"/>
      <c r="B16" s="264"/>
      <c r="C16" s="264"/>
      <c r="D16" s="264"/>
      <c r="E16" s="264"/>
      <c r="F16" s="264"/>
      <c r="G16" s="264"/>
      <c r="H16" s="264"/>
      <c r="I16" s="264"/>
      <c r="J16" s="264"/>
      <c r="K16" s="264"/>
    </row>
    <row r="17" spans="1:11" ht="11.25" customHeight="1" x14ac:dyDescent="0.2">
      <c r="A17" s="264"/>
      <c r="B17" s="264"/>
      <c r="C17" s="264"/>
      <c r="D17" s="264"/>
      <c r="E17" s="264"/>
      <c r="F17" s="264"/>
      <c r="G17" s="264"/>
      <c r="H17" s="264"/>
      <c r="I17" s="264"/>
      <c r="J17" s="264"/>
      <c r="K17" s="264"/>
    </row>
    <row r="18" spans="1:11" ht="11.25" customHeight="1" x14ac:dyDescent="0.2">
      <c r="A18" s="264"/>
      <c r="B18" s="264"/>
      <c r="C18" s="264"/>
      <c r="D18" s="264"/>
      <c r="E18" s="264"/>
      <c r="F18" s="264"/>
      <c r="G18" s="264"/>
      <c r="H18" s="264"/>
      <c r="I18" s="264"/>
      <c r="J18" s="264"/>
      <c r="K18" s="264"/>
    </row>
    <row r="19" spans="1:11" ht="11.25" customHeight="1" x14ac:dyDescent="0.2">
      <c r="A19" s="264"/>
      <c r="B19" s="264"/>
      <c r="C19" s="264"/>
      <c r="D19" s="264"/>
      <c r="E19" s="264"/>
      <c r="F19" s="264"/>
      <c r="G19" s="264"/>
      <c r="H19" s="264"/>
      <c r="I19" s="264"/>
      <c r="J19" s="264"/>
      <c r="K19" s="264"/>
    </row>
    <row r="20" spans="1:11" ht="11.25" customHeight="1" x14ac:dyDescent="0.2">
      <c r="A20" s="264"/>
      <c r="B20" s="264"/>
      <c r="C20" s="264"/>
      <c r="D20" s="264"/>
      <c r="E20" s="264"/>
      <c r="F20" s="264"/>
      <c r="G20" s="264"/>
      <c r="H20" s="264"/>
      <c r="I20" s="264"/>
      <c r="J20" s="264"/>
      <c r="K20" s="264"/>
    </row>
    <row r="21" spans="1:11" ht="11.25" customHeight="1" x14ac:dyDescent="0.2">
      <c r="A21" s="264"/>
      <c r="B21" s="264"/>
      <c r="C21" s="264"/>
      <c r="D21" s="264"/>
      <c r="E21" s="264"/>
      <c r="F21" s="264"/>
      <c r="G21" s="264"/>
      <c r="H21" s="264"/>
      <c r="I21" s="264"/>
      <c r="J21" s="264"/>
      <c r="K21" s="264"/>
    </row>
    <row r="22" spans="1:11" ht="11.25" customHeight="1" x14ac:dyDescent="0.2">
      <c r="A22" s="264"/>
      <c r="B22" s="264"/>
      <c r="C22" s="264"/>
      <c r="D22" s="264"/>
      <c r="E22" s="264"/>
      <c r="F22" s="264"/>
      <c r="G22" s="264"/>
      <c r="H22" s="264"/>
      <c r="I22" s="264"/>
      <c r="J22" s="264"/>
      <c r="K22" s="264"/>
    </row>
    <row r="23" spans="1:11" ht="11.25" customHeight="1" x14ac:dyDescent="0.2">
      <c r="A23" s="264"/>
      <c r="B23" s="264"/>
      <c r="C23" s="264"/>
      <c r="D23" s="264"/>
      <c r="E23" s="264"/>
      <c r="F23" s="264"/>
      <c r="G23" s="264"/>
      <c r="H23" s="264"/>
      <c r="I23" s="264"/>
      <c r="J23" s="264"/>
      <c r="K23" s="264"/>
    </row>
    <row r="24" spans="1:11" ht="11.25" customHeight="1" x14ac:dyDescent="0.2">
      <c r="A24" s="264"/>
      <c r="B24" s="264"/>
      <c r="C24" s="264"/>
      <c r="D24" s="264"/>
      <c r="E24" s="264"/>
      <c r="F24" s="264"/>
      <c r="G24" s="264"/>
      <c r="H24" s="264"/>
      <c r="I24" s="264"/>
      <c r="J24" s="264"/>
      <c r="K24" s="264"/>
    </row>
    <row r="25" spans="1:11" ht="11.25" customHeight="1" x14ac:dyDescent="0.2">
      <c r="A25" s="264"/>
      <c r="B25" s="264"/>
      <c r="C25" s="264"/>
      <c r="D25" s="264"/>
      <c r="E25" s="264"/>
      <c r="F25" s="264"/>
      <c r="G25" s="264"/>
      <c r="H25" s="264"/>
      <c r="I25" s="264"/>
      <c r="J25" s="264"/>
      <c r="K25" s="264"/>
    </row>
    <row r="26" spans="1:11" ht="11.25" customHeight="1" x14ac:dyDescent="0.2">
      <c r="A26" s="264"/>
      <c r="B26" s="264"/>
      <c r="C26" s="264"/>
      <c r="D26" s="264"/>
      <c r="E26" s="264"/>
      <c r="F26" s="264"/>
      <c r="G26" s="264"/>
      <c r="H26" s="264"/>
      <c r="I26" s="264"/>
      <c r="J26" s="264"/>
      <c r="K26" s="264"/>
    </row>
    <row r="27" spans="1:11" ht="11.25" customHeight="1" x14ac:dyDescent="0.2">
      <c r="A27" s="264"/>
      <c r="B27" s="264"/>
      <c r="C27" s="264"/>
      <c r="D27" s="264"/>
      <c r="E27" s="264"/>
      <c r="F27" s="264"/>
      <c r="G27" s="264"/>
      <c r="H27" s="264"/>
      <c r="I27" s="264"/>
      <c r="J27" s="264"/>
      <c r="K27" s="264"/>
    </row>
    <row r="28" spans="1:11" ht="11.25" customHeight="1" x14ac:dyDescent="0.2">
      <c r="A28" s="264"/>
      <c r="B28" s="264"/>
      <c r="C28" s="264"/>
      <c r="D28" s="264"/>
      <c r="E28" s="264"/>
      <c r="F28" s="264"/>
      <c r="G28" s="264"/>
      <c r="H28" s="264"/>
      <c r="I28" s="264"/>
      <c r="J28" s="264"/>
      <c r="K28" s="264"/>
    </row>
    <row r="29" spans="1:11" ht="11.25" customHeight="1" x14ac:dyDescent="0.2">
      <c r="A29" s="264"/>
      <c r="B29" s="264"/>
      <c r="C29" s="264"/>
      <c r="D29" s="264"/>
      <c r="E29" s="264"/>
      <c r="F29" s="264"/>
      <c r="G29" s="264"/>
      <c r="H29" s="264"/>
      <c r="I29" s="264"/>
      <c r="J29" s="264"/>
      <c r="K29" s="264"/>
    </row>
    <row r="30" spans="1:11" ht="11.25" customHeight="1" x14ac:dyDescent="0.2">
      <c r="A30" s="264"/>
      <c r="B30" s="264"/>
      <c r="C30" s="264"/>
      <c r="D30" s="264"/>
      <c r="E30" s="264"/>
      <c r="F30" s="264"/>
      <c r="G30" s="264"/>
      <c r="H30" s="264"/>
      <c r="I30" s="264"/>
      <c r="J30" s="264"/>
      <c r="K30" s="264"/>
    </row>
    <row r="31" spans="1:11" ht="11.25" customHeight="1" x14ac:dyDescent="0.2">
      <c r="A31" s="264"/>
      <c r="B31" s="264"/>
      <c r="C31" s="264"/>
      <c r="D31" s="264"/>
      <c r="E31" s="264"/>
      <c r="F31" s="264"/>
      <c r="G31" s="264"/>
      <c r="H31" s="264"/>
      <c r="I31" s="264"/>
      <c r="J31" s="264"/>
      <c r="K31" s="264"/>
    </row>
    <row r="32" spans="1:11" ht="11.25" customHeight="1" x14ac:dyDescent="0.2">
      <c r="A32" s="264"/>
      <c r="B32" s="264"/>
      <c r="C32" s="264"/>
      <c r="D32" s="264"/>
      <c r="E32" s="264"/>
      <c r="F32" s="264"/>
      <c r="G32" s="264"/>
      <c r="H32" s="264"/>
      <c r="I32" s="264"/>
      <c r="J32" s="264"/>
      <c r="K32" s="264"/>
    </row>
    <row r="33" spans="1:11" ht="11.25" customHeight="1" x14ac:dyDescent="0.2">
      <c r="A33" s="264"/>
      <c r="B33" s="264"/>
      <c r="C33" s="264"/>
      <c r="D33" s="264"/>
      <c r="E33" s="264"/>
      <c r="F33" s="264"/>
      <c r="G33" s="264"/>
      <c r="H33" s="264"/>
      <c r="I33" s="264"/>
      <c r="J33" s="264"/>
      <c r="K33" s="264"/>
    </row>
    <row r="34" spans="1:11" ht="11.25" customHeight="1" x14ac:dyDescent="0.2">
      <c r="A34" s="264"/>
      <c r="B34" s="264"/>
      <c r="C34" s="264"/>
      <c r="D34" s="264"/>
      <c r="E34" s="264"/>
      <c r="F34" s="264"/>
      <c r="G34" s="264"/>
      <c r="H34" s="264"/>
      <c r="I34" s="264"/>
      <c r="J34" s="264"/>
      <c r="K34" s="264"/>
    </row>
    <row r="35" spans="1:11" ht="11.25" customHeight="1" x14ac:dyDescent="0.2">
      <c r="A35" s="264"/>
      <c r="B35" s="264"/>
      <c r="C35" s="264"/>
      <c r="D35" s="264"/>
      <c r="E35" s="264"/>
      <c r="F35" s="264"/>
      <c r="G35" s="264"/>
      <c r="H35" s="264"/>
      <c r="I35" s="264"/>
      <c r="J35" s="264"/>
      <c r="K35" s="264"/>
    </row>
    <row r="36" spans="1:11" ht="11.25" customHeight="1" x14ac:dyDescent="0.2">
      <c r="A36" s="264"/>
      <c r="B36" s="264"/>
      <c r="C36" s="264"/>
      <c r="D36" s="264"/>
      <c r="E36" s="264"/>
      <c r="F36" s="264"/>
      <c r="G36" s="264"/>
      <c r="H36" s="264"/>
      <c r="I36" s="264"/>
      <c r="J36" s="264"/>
      <c r="K36" s="264"/>
    </row>
    <row r="37" spans="1:11" ht="11.25" customHeight="1" x14ac:dyDescent="0.2">
      <c r="A37" s="264"/>
      <c r="B37" s="264"/>
      <c r="C37" s="264"/>
      <c r="D37" s="264"/>
      <c r="E37" s="264"/>
      <c r="F37" s="264"/>
      <c r="G37" s="264"/>
      <c r="H37" s="264"/>
      <c r="I37" s="264"/>
      <c r="J37" s="264"/>
      <c r="K37" s="264"/>
    </row>
    <row r="38" spans="1:11" ht="11.25" customHeight="1" x14ac:dyDescent="0.2">
      <c r="A38" s="264"/>
      <c r="B38" s="264"/>
      <c r="C38" s="264"/>
      <c r="D38" s="264"/>
      <c r="E38" s="264"/>
      <c r="F38" s="264"/>
      <c r="G38" s="264"/>
      <c r="H38" s="264"/>
      <c r="I38" s="264"/>
      <c r="J38" s="264"/>
      <c r="K38" s="264"/>
    </row>
    <row r="39" spans="1:11" ht="11.25" customHeight="1" x14ac:dyDescent="0.2">
      <c r="A39" s="264"/>
      <c r="B39" s="264"/>
      <c r="C39" s="264"/>
      <c r="D39" s="264"/>
      <c r="E39" s="264"/>
      <c r="F39" s="264"/>
      <c r="G39" s="264"/>
      <c r="H39" s="264"/>
      <c r="I39" s="264"/>
      <c r="J39" s="264"/>
      <c r="K39" s="264"/>
    </row>
    <row r="40" spans="1:11" ht="11.25" customHeight="1" x14ac:dyDescent="0.2">
      <c r="A40" s="264"/>
      <c r="B40" s="264"/>
      <c r="C40" s="264"/>
      <c r="D40" s="264"/>
      <c r="E40" s="264"/>
      <c r="F40" s="264"/>
      <c r="G40" s="264"/>
      <c r="H40" s="264"/>
      <c r="I40" s="264"/>
      <c r="J40" s="264"/>
      <c r="K40" s="264"/>
    </row>
    <row r="41" spans="1:11" ht="14.25" customHeight="1" x14ac:dyDescent="0.2">
      <c r="A41" s="264"/>
      <c r="B41" s="264"/>
      <c r="C41" s="264"/>
      <c r="D41" s="264"/>
      <c r="E41" s="264"/>
      <c r="F41" s="264"/>
      <c r="G41" s="264"/>
      <c r="H41" s="264"/>
      <c r="I41" s="264"/>
      <c r="J41" s="264"/>
      <c r="K41" s="264"/>
    </row>
    <row r="42" spans="1:11" x14ac:dyDescent="0.2">
      <c r="A42" s="264"/>
      <c r="B42" s="271"/>
      <c r="C42" s="271"/>
      <c r="D42" s="287"/>
      <c r="E42" s="287"/>
      <c r="F42" s="264"/>
      <c r="G42" s="264"/>
      <c r="H42" s="264"/>
      <c r="I42" s="264"/>
      <c r="J42" s="264"/>
      <c r="K42" s="264"/>
    </row>
    <row r="43" spans="1:11" x14ac:dyDescent="0.2">
      <c r="A43" s="264"/>
      <c r="B43" s="271"/>
      <c r="C43" s="271"/>
      <c r="D43" s="287"/>
      <c r="E43" s="287"/>
      <c r="F43" s="264"/>
      <c r="G43" s="264"/>
      <c r="H43" s="264"/>
      <c r="I43" s="264"/>
      <c r="J43" s="264"/>
    </row>
    <row r="44" spans="1:11" x14ac:dyDescent="0.2">
      <c r="A44" s="264"/>
      <c r="B44" s="290"/>
      <c r="C44" s="290"/>
      <c r="D44" s="284"/>
      <c r="E44" s="284"/>
      <c r="F44" s="264"/>
      <c r="G44" s="264"/>
      <c r="H44" s="264"/>
      <c r="I44" s="264"/>
      <c r="J44" s="264"/>
    </row>
    <row r="45" spans="1:11" x14ac:dyDescent="0.2">
      <c r="A45" s="750" t="s">
        <v>561</v>
      </c>
      <c r="B45" s="290"/>
      <c r="C45" s="290"/>
      <c r="D45" s="284"/>
      <c r="E45" s="284"/>
    </row>
    <row r="46" spans="1:11" x14ac:dyDescent="0.2">
      <c r="B46" s="290"/>
      <c r="C46" s="290"/>
      <c r="D46" s="284"/>
      <c r="E46" s="284"/>
    </row>
    <row r="47" spans="1:11" x14ac:dyDescent="0.2">
      <c r="B47" s="290"/>
      <c r="C47" s="290"/>
      <c r="D47" s="284"/>
      <c r="E47" s="284"/>
    </row>
    <row r="48" spans="1:11" x14ac:dyDescent="0.2">
      <c r="B48" s="289"/>
      <c r="C48" s="289"/>
      <c r="D48" s="284"/>
      <c r="E48" s="284"/>
    </row>
    <row r="49" spans="2:5" x14ac:dyDescent="0.2">
      <c r="B49" s="276"/>
      <c r="C49" s="283"/>
      <c r="D49" s="288"/>
      <c r="E49" s="288"/>
    </row>
    <row r="50" spans="2:5" x14ac:dyDescent="0.2">
      <c r="B50" s="278"/>
      <c r="C50" s="278"/>
      <c r="D50" s="287"/>
      <c r="E50" s="287"/>
    </row>
    <row r="51" spans="2:5" x14ac:dyDescent="0.2">
      <c r="B51" s="276"/>
      <c r="C51" s="278"/>
      <c r="D51" s="287"/>
      <c r="E51" s="287"/>
    </row>
    <row r="52" spans="2:5" x14ac:dyDescent="0.2">
      <c r="B52" s="278"/>
      <c r="C52" s="285"/>
      <c r="D52" s="284"/>
      <c r="E52" s="284"/>
    </row>
    <row r="53" spans="2:5" x14ac:dyDescent="0.2">
      <c r="B53" s="276"/>
      <c r="C53" s="286"/>
      <c r="D53" s="284"/>
      <c r="E53" s="284"/>
    </row>
    <row r="54" spans="2:5" x14ac:dyDescent="0.2">
      <c r="B54" s="278"/>
      <c r="C54" s="285"/>
      <c r="D54" s="284"/>
      <c r="E54" s="284"/>
    </row>
    <row r="55" spans="2:5" x14ac:dyDescent="0.2">
      <c r="B55" s="276"/>
      <c r="C55" s="285"/>
      <c r="D55" s="284"/>
      <c r="E55" s="281"/>
    </row>
    <row r="56" spans="2:5" x14ac:dyDescent="0.2">
      <c r="B56" s="278"/>
      <c r="C56" s="283"/>
      <c r="D56" s="282"/>
      <c r="E56" s="281"/>
    </row>
    <row r="57" spans="2:5" x14ac:dyDescent="0.2">
      <c r="B57" s="276"/>
      <c r="C57" s="280"/>
      <c r="D57" s="279"/>
      <c r="E57" s="279"/>
    </row>
    <row r="58" spans="2:5" x14ac:dyDescent="0.2">
      <c r="B58" s="278"/>
      <c r="C58" s="277"/>
      <c r="D58" s="274"/>
      <c r="E58" s="273"/>
    </row>
    <row r="59" spans="2:5" x14ac:dyDescent="0.2">
      <c r="B59" s="276"/>
      <c r="C59" s="275"/>
      <c r="D59" s="274"/>
      <c r="E59" s="273"/>
    </row>
    <row r="60" spans="2:5" x14ac:dyDescent="0.2">
      <c r="B60" s="272"/>
      <c r="C60" s="272"/>
      <c r="D60" s="270"/>
      <c r="E60" s="270"/>
    </row>
    <row r="61" spans="2:5" x14ac:dyDescent="0.2">
      <c r="B61" s="272"/>
      <c r="C61" s="272"/>
      <c r="D61" s="270"/>
      <c r="E61" s="270"/>
    </row>
    <row r="62" spans="2:5" x14ac:dyDescent="0.2">
      <c r="B62" s="272"/>
      <c r="C62" s="272"/>
      <c r="D62" s="270"/>
      <c r="E62" s="270"/>
    </row>
    <row r="63" spans="2:5" x14ac:dyDescent="0.2">
      <c r="B63" s="272"/>
      <c r="C63" s="272"/>
      <c r="D63" s="270"/>
      <c r="E63" s="270"/>
    </row>
    <row r="64" spans="2:5" x14ac:dyDescent="0.2">
      <c r="B64" s="269"/>
      <c r="C64" s="269"/>
      <c r="D64" s="270"/>
      <c r="E64" s="270"/>
    </row>
    <row r="65" spans="2:5" x14ac:dyDescent="0.2">
      <c r="B65" s="269"/>
      <c r="C65" s="269"/>
      <c r="D65" s="270"/>
      <c r="E65" s="270"/>
    </row>
    <row r="66" spans="2:5" x14ac:dyDescent="0.2">
      <c r="B66" s="271"/>
      <c r="C66" s="271"/>
      <c r="D66" s="264"/>
      <c r="E66" s="264"/>
    </row>
  </sheetData>
  <mergeCells count="4">
    <mergeCell ref="D3:E3"/>
    <mergeCell ref="F3:G3"/>
    <mergeCell ref="H3:I3"/>
    <mergeCell ref="A1:J1"/>
  </mergeCells>
  <hyperlinks>
    <hyperlink ref="K1" location="Indice!A5" display="INICIO"/>
  </hyperlinks>
  <printOptions horizontalCentered="1"/>
  <pageMargins left="0" right="0" top="1.1023622047244095" bottom="0.74803149606299213" header="0" footer="0.31496062992125984"/>
  <pageSetup paperSize="9" scale="85" firstPageNumber="19" fitToWidth="0" fitToHeight="0" orientation="landscape" useFirstPageNumber="1" r:id="rId1"/>
  <headerFooter scaleWithDoc="0">
    <oddHeader>&amp;C&amp;G</oddHeader>
    <oddFooter>&amp;C&amp;"-,Negrita"&amp;20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77"/>
  <sheetViews>
    <sheetView showGridLines="0" zoomScaleNormal="100" zoomScalePageLayoutView="60" workbookViewId="0">
      <selection activeCell="G52" sqref="G51:G52"/>
    </sheetView>
  </sheetViews>
  <sheetFormatPr baseColWidth="10" defaultRowHeight="12" x14ac:dyDescent="0.25"/>
  <cols>
    <col min="1" max="1" width="17.140625" style="299" customWidth="1"/>
    <col min="2" max="2" width="15.7109375" style="299" customWidth="1"/>
    <col min="3" max="3" width="12.140625" style="299" customWidth="1"/>
    <col min="4" max="4" width="3" style="299" customWidth="1"/>
    <col min="5" max="5" width="14.85546875" style="299" customWidth="1"/>
    <col min="6" max="6" width="13.28515625" style="299" customWidth="1"/>
    <col min="7" max="7" width="12.7109375" style="299" customWidth="1"/>
    <col min="8" max="8" width="13.28515625" style="299" customWidth="1"/>
    <col min="9" max="9" width="12.85546875" style="299" customWidth="1"/>
    <col min="10" max="10" width="12.140625" style="299" customWidth="1"/>
    <col min="11" max="11" width="15.7109375" style="299" customWidth="1"/>
    <col min="12" max="12" width="19.85546875" style="299" customWidth="1"/>
    <col min="13" max="16384" width="11.42578125" style="299"/>
  </cols>
  <sheetData>
    <row r="1" spans="1:14" s="537" customFormat="1" ht="55.5" customHeight="1" x14ac:dyDescent="0.25">
      <c r="A1" s="773" t="s">
        <v>568</v>
      </c>
      <c r="B1" s="773"/>
      <c r="C1" s="773"/>
      <c r="D1" s="773"/>
      <c r="E1" s="773"/>
      <c r="F1" s="773"/>
      <c r="G1" s="773"/>
      <c r="H1" s="773"/>
      <c r="I1" s="773"/>
      <c r="J1" s="773"/>
      <c r="K1" s="773"/>
      <c r="L1" s="678" t="s">
        <v>344</v>
      </c>
      <c r="M1" s="535"/>
      <c r="N1" s="526"/>
    </row>
    <row r="2" spans="1:14" s="537" customFormat="1" ht="5.25" customHeight="1" x14ac:dyDescent="0.25">
      <c r="A2" s="535"/>
      <c r="B2" s="535"/>
      <c r="C2" s="535"/>
      <c r="D2" s="535"/>
      <c r="E2" s="769"/>
      <c r="F2" s="769"/>
      <c r="G2" s="769"/>
      <c r="H2" s="769"/>
      <c r="I2" s="769"/>
      <c r="J2" s="535"/>
      <c r="K2" s="535"/>
      <c r="L2" s="535"/>
      <c r="M2" s="535"/>
    </row>
    <row r="3" spans="1:14" s="537" customFormat="1" ht="14.25" customHeight="1" x14ac:dyDescent="0.25">
      <c r="A3" s="535"/>
      <c r="B3" s="535"/>
      <c r="C3" s="535"/>
      <c r="D3" s="535"/>
      <c r="E3" s="775" t="s">
        <v>368</v>
      </c>
      <c r="F3" s="777" t="s">
        <v>367</v>
      </c>
      <c r="G3" s="777"/>
      <c r="H3" s="777" t="s">
        <v>366</v>
      </c>
      <c r="I3" s="777"/>
      <c r="J3" s="538"/>
      <c r="K3" s="539"/>
      <c r="L3" s="538"/>
      <c r="M3" s="539"/>
    </row>
    <row r="4" spans="1:14" s="537" customFormat="1" ht="14.25" customHeight="1" x14ac:dyDescent="0.25">
      <c r="A4" s="535"/>
      <c r="B4" s="535"/>
      <c r="C4" s="535"/>
      <c r="D4" s="535"/>
      <c r="E4" s="776"/>
      <c r="F4" s="683" t="s">
        <v>342</v>
      </c>
      <c r="G4" s="683" t="s">
        <v>365</v>
      </c>
      <c r="H4" s="683" t="s">
        <v>342</v>
      </c>
      <c r="I4" s="683" t="s">
        <v>365</v>
      </c>
      <c r="J4" s="538"/>
      <c r="K4" s="539"/>
      <c r="L4" s="538"/>
      <c r="M4" s="539"/>
    </row>
    <row r="5" spans="1:14" ht="12.75" x14ac:dyDescent="0.25">
      <c r="A5" s="301"/>
      <c r="B5" s="301"/>
      <c r="C5" s="301"/>
      <c r="D5" s="301"/>
      <c r="E5" s="752" t="s">
        <v>254</v>
      </c>
      <c r="F5" s="753">
        <v>57753</v>
      </c>
      <c r="G5" s="556">
        <f>SUM(G6:G19)</f>
        <v>1</v>
      </c>
      <c r="H5" s="753">
        <v>57753</v>
      </c>
      <c r="I5" s="556">
        <f>+SUM(I6:I19)</f>
        <v>0.99999999999999989</v>
      </c>
      <c r="J5" s="332">
        <f>J3+J4</f>
        <v>0</v>
      </c>
      <c r="K5" s="332"/>
      <c r="L5" s="331"/>
      <c r="M5" s="330">
        <v>309</v>
      </c>
    </row>
    <row r="6" spans="1:14" ht="11.25" customHeight="1" x14ac:dyDescent="0.25">
      <c r="A6" s="301"/>
      <c r="B6" s="301"/>
      <c r="C6" s="301"/>
      <c r="D6" s="301"/>
      <c r="E6" s="754" t="s">
        <v>255</v>
      </c>
      <c r="F6" s="755">
        <v>18</v>
      </c>
      <c r="G6" s="697">
        <f>(F6/$F$5)</f>
        <v>3.1167212092878292E-4</v>
      </c>
      <c r="H6" s="755">
        <v>373</v>
      </c>
      <c r="I6" s="697">
        <f>(H6/$H$5)</f>
        <v>6.4585389503575572E-3</v>
      </c>
      <c r="J6" s="329"/>
      <c r="K6" s="326"/>
      <c r="L6" s="324"/>
      <c r="M6" s="324"/>
    </row>
    <row r="7" spans="1:14" ht="11.25" customHeight="1" x14ac:dyDescent="0.25">
      <c r="A7" s="301"/>
      <c r="B7" s="301"/>
      <c r="C7" s="301"/>
      <c r="D7" s="301"/>
      <c r="E7" s="756" t="s">
        <v>256</v>
      </c>
      <c r="F7" s="757">
        <v>4087</v>
      </c>
      <c r="G7" s="557">
        <f t="shared" ref="G7:G19" si="0">(F7/$F$5)</f>
        <v>7.0766886568663104E-2</v>
      </c>
      <c r="H7" s="757">
        <v>10594</v>
      </c>
      <c r="I7" s="557">
        <f t="shared" ref="I7:I19" si="1">(H7/$H$5)</f>
        <v>0.18343635828441812</v>
      </c>
      <c r="J7" s="301"/>
      <c r="K7" s="328"/>
      <c r="L7" s="301"/>
      <c r="M7" s="301"/>
    </row>
    <row r="8" spans="1:14" ht="11.25" customHeight="1" x14ac:dyDescent="0.25">
      <c r="A8" s="301"/>
      <c r="B8" s="301"/>
      <c r="C8" s="301"/>
      <c r="D8" s="301"/>
      <c r="E8" s="754" t="s">
        <v>257</v>
      </c>
      <c r="F8" s="755">
        <v>15554</v>
      </c>
      <c r="G8" s="697">
        <f t="shared" si="0"/>
        <v>0.26931934271812719</v>
      </c>
      <c r="H8" s="755">
        <v>17401</v>
      </c>
      <c r="I8" s="697">
        <f t="shared" si="1"/>
        <v>0.30130036534898619</v>
      </c>
      <c r="J8" s="328"/>
      <c r="K8" s="328"/>
      <c r="L8" s="301"/>
      <c r="M8" s="301"/>
    </row>
    <row r="9" spans="1:14" ht="11.25" customHeight="1" x14ac:dyDescent="0.25">
      <c r="A9" s="301"/>
      <c r="B9" s="301"/>
      <c r="C9" s="301"/>
      <c r="D9" s="301"/>
      <c r="E9" s="756" t="s">
        <v>258</v>
      </c>
      <c r="F9" s="757">
        <v>15748</v>
      </c>
      <c r="G9" s="758">
        <f t="shared" si="0"/>
        <v>0.27267847557702629</v>
      </c>
      <c r="H9" s="759">
        <v>13546</v>
      </c>
      <c r="I9" s="758">
        <f t="shared" si="1"/>
        <v>0.23455058611673851</v>
      </c>
      <c r="J9" s="301"/>
      <c r="K9" s="328"/>
      <c r="L9" s="301"/>
      <c r="M9" s="301"/>
    </row>
    <row r="10" spans="1:14" ht="11.25" customHeight="1" x14ac:dyDescent="0.25">
      <c r="A10" s="301"/>
      <c r="B10" s="301"/>
      <c r="C10" s="301"/>
      <c r="D10" s="301"/>
      <c r="E10" s="754" t="s">
        <v>259</v>
      </c>
      <c r="F10" s="755">
        <v>9439</v>
      </c>
      <c r="G10" s="697">
        <f t="shared" si="0"/>
        <v>0.16343739719148789</v>
      </c>
      <c r="H10" s="755">
        <v>6759</v>
      </c>
      <c r="I10" s="697">
        <f t="shared" si="1"/>
        <v>0.11703288140875799</v>
      </c>
      <c r="J10" s="328"/>
      <c r="K10" s="328"/>
      <c r="L10" s="301"/>
      <c r="M10" s="301"/>
    </row>
    <row r="11" spans="1:14" ht="11.25" customHeight="1" x14ac:dyDescent="0.25">
      <c r="A11" s="301"/>
      <c r="B11" s="301"/>
      <c r="C11" s="301"/>
      <c r="D11" s="301"/>
      <c r="E11" s="756" t="s">
        <v>260</v>
      </c>
      <c r="F11" s="757">
        <v>4548</v>
      </c>
      <c r="G11" s="557">
        <f t="shared" si="0"/>
        <v>7.8749155888005823E-2</v>
      </c>
      <c r="H11" s="757">
        <v>3157</v>
      </c>
      <c r="I11" s="557">
        <f t="shared" si="1"/>
        <v>5.4663826987342651E-2</v>
      </c>
      <c r="J11" s="301"/>
      <c r="K11" s="328"/>
      <c r="L11" s="301"/>
      <c r="M11" s="301"/>
    </row>
    <row r="12" spans="1:14" ht="11.25" customHeight="1" x14ac:dyDescent="0.25">
      <c r="A12" s="301"/>
      <c r="B12" s="301"/>
      <c r="C12" s="301"/>
      <c r="D12" s="301"/>
      <c r="E12" s="754" t="s">
        <v>261</v>
      </c>
      <c r="F12" s="755">
        <v>2568</v>
      </c>
      <c r="G12" s="697">
        <f t="shared" si="0"/>
        <v>4.4465222585839695E-2</v>
      </c>
      <c r="H12" s="755">
        <v>1919</v>
      </c>
      <c r="I12" s="697">
        <f t="shared" si="1"/>
        <v>3.3227711114574135E-2</v>
      </c>
      <c r="J12" s="328"/>
      <c r="K12" s="328"/>
      <c r="L12" s="301"/>
      <c r="M12" s="301"/>
    </row>
    <row r="13" spans="1:14" ht="11.25" customHeight="1" x14ac:dyDescent="0.25">
      <c r="A13" s="301"/>
      <c r="B13" s="301"/>
      <c r="C13" s="301"/>
      <c r="D13" s="301"/>
      <c r="E13" s="756" t="s">
        <v>262</v>
      </c>
      <c r="F13" s="757">
        <v>1633</v>
      </c>
      <c r="G13" s="557">
        <f t="shared" si="0"/>
        <v>2.8275587415372363E-2</v>
      </c>
      <c r="H13" s="757">
        <v>1275</v>
      </c>
      <c r="I13" s="557">
        <f t="shared" si="1"/>
        <v>2.2076775232455458E-2</v>
      </c>
      <c r="J13" s="301"/>
      <c r="K13" s="327"/>
      <c r="L13" s="301"/>
      <c r="M13" s="301"/>
    </row>
    <row r="14" spans="1:14" ht="11.25" customHeight="1" x14ac:dyDescent="0.25">
      <c r="A14" s="301"/>
      <c r="B14" s="301"/>
      <c r="C14" s="301"/>
      <c r="D14" s="301"/>
      <c r="E14" s="754" t="s">
        <v>263</v>
      </c>
      <c r="F14" s="755">
        <v>1155</v>
      </c>
      <c r="G14" s="697">
        <f t="shared" si="0"/>
        <v>1.9998961092930239E-2</v>
      </c>
      <c r="H14" s="755">
        <v>821</v>
      </c>
      <c r="I14" s="697">
        <f t="shared" si="1"/>
        <v>1.4215711737918376E-2</v>
      </c>
      <c r="J14" s="326"/>
      <c r="K14" s="325"/>
      <c r="L14" s="324"/>
      <c r="M14" s="324"/>
    </row>
    <row r="15" spans="1:14" ht="11.25" customHeight="1" x14ac:dyDescent="0.25">
      <c r="A15" s="301"/>
      <c r="B15" s="301"/>
      <c r="C15" s="301"/>
      <c r="D15" s="301"/>
      <c r="E15" s="756" t="s">
        <v>264</v>
      </c>
      <c r="F15" s="757">
        <v>820</v>
      </c>
      <c r="G15" s="557">
        <f t="shared" si="0"/>
        <v>1.4198396620089E-2</v>
      </c>
      <c r="H15" s="757">
        <v>474</v>
      </c>
      <c r="I15" s="557">
        <f t="shared" si="1"/>
        <v>8.2073658511246164E-3</v>
      </c>
      <c r="J15" s="324"/>
      <c r="K15" s="325"/>
      <c r="L15" s="324"/>
      <c r="M15" s="324"/>
    </row>
    <row r="16" spans="1:14" ht="12.75" customHeight="1" x14ac:dyDescent="0.25">
      <c r="A16" s="322"/>
      <c r="B16" s="320"/>
      <c r="C16" s="301"/>
      <c r="D16" s="320"/>
      <c r="E16" s="754" t="s">
        <v>265</v>
      </c>
      <c r="F16" s="755">
        <v>574</v>
      </c>
      <c r="G16" s="697">
        <f t="shared" si="0"/>
        <v>9.9388776340622997E-3</v>
      </c>
      <c r="H16" s="755">
        <v>306</v>
      </c>
      <c r="I16" s="697">
        <f t="shared" si="1"/>
        <v>5.29842605578931E-3</v>
      </c>
      <c r="J16" s="323"/>
      <c r="K16" s="323"/>
      <c r="L16" s="301"/>
      <c r="M16" s="301"/>
    </row>
    <row r="17" spans="1:13" ht="12.75" customHeight="1" x14ac:dyDescent="0.25">
      <c r="A17" s="322"/>
      <c r="B17" s="320"/>
      <c r="C17" s="301"/>
      <c r="D17" s="320"/>
      <c r="E17" s="756" t="s">
        <v>266</v>
      </c>
      <c r="F17" s="757">
        <v>431</v>
      </c>
      <c r="G17" s="557">
        <f t="shared" si="0"/>
        <v>7.4628157844614136E-3</v>
      </c>
      <c r="H17" s="757">
        <v>206</v>
      </c>
      <c r="I17" s="557">
        <f t="shared" si="1"/>
        <v>3.5669142728516267E-3</v>
      </c>
      <c r="J17" s="323"/>
      <c r="K17" s="323"/>
      <c r="L17" s="301"/>
      <c r="M17" s="301"/>
    </row>
    <row r="18" spans="1:13" ht="12.75" customHeight="1" x14ac:dyDescent="0.25">
      <c r="A18" s="322"/>
      <c r="B18" s="320"/>
      <c r="C18" s="301"/>
      <c r="D18" s="320"/>
      <c r="E18" s="754" t="s">
        <v>267</v>
      </c>
      <c r="F18" s="755">
        <v>614</v>
      </c>
      <c r="G18" s="697">
        <f t="shared" si="0"/>
        <v>1.0631482347237374E-2</v>
      </c>
      <c r="H18" s="755">
        <v>247</v>
      </c>
      <c r="I18" s="697">
        <f t="shared" si="1"/>
        <v>4.2768341038560767E-3</v>
      </c>
      <c r="J18" s="323"/>
      <c r="K18" s="323"/>
      <c r="L18" s="301"/>
      <c r="M18" s="301"/>
    </row>
    <row r="19" spans="1:13" ht="12.75" customHeight="1" x14ac:dyDescent="0.25">
      <c r="A19" s="322"/>
      <c r="B19" s="320"/>
      <c r="C19" s="301"/>
      <c r="D19" s="320"/>
      <c r="E19" s="756" t="s">
        <v>268</v>
      </c>
      <c r="F19" s="757">
        <v>564</v>
      </c>
      <c r="G19" s="557">
        <f t="shared" si="0"/>
        <v>9.7657264557685312E-3</v>
      </c>
      <c r="H19" s="757">
        <v>675</v>
      </c>
      <c r="I19" s="557">
        <f t="shared" si="1"/>
        <v>1.168770453482936E-2</v>
      </c>
      <c r="J19" s="323"/>
      <c r="K19" s="323"/>
      <c r="L19" s="301"/>
      <c r="M19" s="301"/>
    </row>
    <row r="20" spans="1:13" ht="6" customHeight="1" x14ac:dyDescent="0.25">
      <c r="A20" s="322"/>
      <c r="B20" s="320"/>
      <c r="C20" s="321"/>
      <c r="D20" s="320"/>
      <c r="E20" s="320"/>
      <c r="F20" s="320"/>
      <c r="G20" s="320"/>
      <c r="H20" s="320"/>
      <c r="I20" s="320"/>
      <c r="J20" s="301"/>
      <c r="K20" s="301"/>
      <c r="L20" s="301"/>
      <c r="M20" s="301"/>
    </row>
    <row r="21" spans="1:13" ht="3.75" customHeight="1" x14ac:dyDescent="0.25">
      <c r="A21" s="774"/>
      <c r="B21" s="774"/>
      <c r="C21" s="774"/>
      <c r="D21" s="774"/>
      <c r="E21" s="774"/>
      <c r="F21" s="774"/>
      <c r="G21" s="301"/>
      <c r="H21" s="774"/>
      <c r="I21" s="774"/>
      <c r="J21" s="774"/>
      <c r="K21" s="774"/>
      <c r="L21" s="774"/>
      <c r="M21" s="301"/>
    </row>
    <row r="22" spans="1:13" ht="11.25" customHeight="1" x14ac:dyDescent="0.25">
      <c r="A22" s="309"/>
      <c r="B22" s="309"/>
      <c r="C22" s="309"/>
      <c r="D22" s="309"/>
      <c r="E22" s="309"/>
      <c r="F22" s="309"/>
      <c r="G22" s="309"/>
      <c r="H22" s="309"/>
      <c r="I22" s="309"/>
      <c r="J22" s="309"/>
      <c r="K22" s="309"/>
      <c r="L22" s="309"/>
      <c r="M22" s="301"/>
    </row>
    <row r="23" spans="1:13" ht="11.25" customHeight="1" x14ac:dyDescent="0.25">
      <c r="A23" s="309"/>
      <c r="B23" s="309"/>
      <c r="C23" s="309"/>
      <c r="D23" s="309"/>
      <c r="E23" s="309"/>
      <c r="F23" s="309"/>
      <c r="G23" s="309"/>
      <c r="H23" s="309"/>
      <c r="I23" s="309"/>
      <c r="J23" s="309"/>
      <c r="K23" s="309"/>
      <c r="L23" s="309"/>
      <c r="M23" s="301"/>
    </row>
    <row r="24" spans="1:13" ht="11.25" customHeight="1" x14ac:dyDescent="0.25">
      <c r="A24" s="309"/>
      <c r="B24" s="309"/>
      <c r="C24" s="309"/>
      <c r="D24" s="309"/>
      <c r="E24" s="309"/>
      <c r="F24" s="309"/>
      <c r="G24" s="318"/>
      <c r="H24" s="318"/>
      <c r="I24" s="318"/>
      <c r="J24" s="318"/>
      <c r="K24" s="318"/>
      <c r="L24" s="318"/>
      <c r="M24" s="301"/>
    </row>
    <row r="25" spans="1:13" ht="11.25" customHeight="1" x14ac:dyDescent="0.25">
      <c r="A25" s="309"/>
      <c r="B25" s="309"/>
      <c r="C25" s="309"/>
      <c r="D25" s="309"/>
      <c r="E25" s="309"/>
      <c r="F25" s="309"/>
      <c r="G25" s="318"/>
      <c r="H25" s="318"/>
      <c r="I25" s="319"/>
      <c r="J25" s="318"/>
      <c r="K25" s="318"/>
      <c r="L25" s="318"/>
      <c r="M25" s="301"/>
    </row>
    <row r="26" spans="1:13" ht="11.25" customHeight="1" x14ac:dyDescent="0.25">
      <c r="A26" s="317"/>
      <c r="B26" s="317"/>
      <c r="C26" s="317"/>
      <c r="D26" s="317"/>
      <c r="E26" s="317"/>
      <c r="F26" s="309"/>
      <c r="G26" s="309"/>
      <c r="H26" s="309"/>
      <c r="I26" s="309"/>
      <c r="J26" s="309"/>
      <c r="K26" s="309"/>
      <c r="L26" s="309"/>
      <c r="M26" s="301"/>
    </row>
    <row r="27" spans="1:13" ht="11.25" customHeight="1" x14ac:dyDescent="0.25">
      <c r="A27" s="312"/>
      <c r="B27" s="312"/>
      <c r="C27" s="312"/>
      <c r="D27" s="312"/>
      <c r="E27" s="312"/>
      <c r="F27" s="309"/>
      <c r="G27" s="316"/>
      <c r="H27" s="316"/>
      <c r="I27" s="316"/>
      <c r="J27" s="316"/>
      <c r="K27" s="316"/>
      <c r="L27" s="309"/>
      <c r="M27" s="301"/>
    </row>
    <row r="28" spans="1:13" ht="11.25" customHeight="1" x14ac:dyDescent="0.25">
      <c r="A28" s="312"/>
      <c r="B28" s="315"/>
      <c r="C28" s="315"/>
      <c r="D28" s="315"/>
      <c r="E28" s="315"/>
      <c r="F28" s="309"/>
      <c r="G28" s="309"/>
      <c r="H28" s="309"/>
      <c r="I28" s="309"/>
      <c r="J28" s="309"/>
      <c r="K28" s="309"/>
      <c r="L28" s="309"/>
      <c r="M28" s="301"/>
    </row>
    <row r="29" spans="1:13" ht="11.25" customHeight="1" x14ac:dyDescent="0.25">
      <c r="A29" s="312"/>
      <c r="B29" s="315"/>
      <c r="C29" s="315"/>
      <c r="D29" s="315"/>
      <c r="E29" s="315"/>
      <c r="F29" s="309"/>
      <c r="G29" s="309"/>
      <c r="H29" s="309"/>
      <c r="I29" s="309"/>
      <c r="J29" s="309"/>
      <c r="K29" s="309"/>
      <c r="L29" s="309"/>
      <c r="M29" s="301"/>
    </row>
    <row r="30" spans="1:13" ht="11.25" customHeight="1" x14ac:dyDescent="0.25">
      <c r="A30" s="312"/>
      <c r="B30" s="314"/>
      <c r="C30" s="313"/>
      <c r="D30" s="314"/>
      <c r="E30" s="313"/>
      <c r="F30" s="309"/>
      <c r="G30" s="309"/>
      <c r="H30" s="309"/>
      <c r="I30" s="309"/>
      <c r="J30" s="309"/>
      <c r="K30" s="309"/>
      <c r="L30" s="309"/>
      <c r="M30" s="301"/>
    </row>
    <row r="31" spans="1:13" ht="11.25" customHeight="1" x14ac:dyDescent="0.25">
      <c r="A31" s="312"/>
      <c r="B31" s="314"/>
      <c r="C31" s="313"/>
      <c r="D31" s="314"/>
      <c r="E31" s="313"/>
      <c r="F31" s="309"/>
      <c r="G31" s="309"/>
      <c r="H31" s="309"/>
      <c r="I31" s="309"/>
      <c r="J31" s="309"/>
      <c r="K31" s="309"/>
      <c r="L31" s="309"/>
      <c r="M31" s="301"/>
    </row>
    <row r="32" spans="1:13" ht="11.25" customHeight="1" x14ac:dyDescent="0.25">
      <c r="A32" s="312"/>
      <c r="B32" s="311"/>
      <c r="C32" s="310"/>
      <c r="D32" s="311"/>
      <c r="E32" s="310"/>
      <c r="F32" s="309"/>
      <c r="G32" s="309"/>
      <c r="H32" s="309"/>
      <c r="I32" s="309"/>
      <c r="J32" s="309"/>
      <c r="K32" s="309"/>
      <c r="L32" s="309"/>
      <c r="M32" s="301"/>
    </row>
    <row r="33" spans="1:13" ht="11.25" customHeight="1" x14ac:dyDescent="0.25">
      <c r="A33" s="312"/>
      <c r="B33" s="311"/>
      <c r="C33" s="310"/>
      <c r="D33" s="311"/>
      <c r="E33" s="310"/>
      <c r="F33" s="309"/>
      <c r="G33" s="309"/>
      <c r="H33" s="309"/>
      <c r="I33" s="309"/>
      <c r="J33" s="309"/>
      <c r="K33" s="309"/>
      <c r="L33" s="309"/>
      <c r="M33" s="301"/>
    </row>
    <row r="34" spans="1:13" ht="11.25" customHeight="1" x14ac:dyDescent="0.25">
      <c r="A34" s="307"/>
      <c r="B34" s="266"/>
      <c r="C34" s="308"/>
      <c r="D34" s="266"/>
      <c r="E34" s="308"/>
      <c r="F34" s="301"/>
      <c r="G34" s="301"/>
      <c r="H34" s="301"/>
      <c r="I34" s="301"/>
      <c r="J34" s="301"/>
      <c r="K34" s="301"/>
      <c r="L34" s="301"/>
      <c r="M34" s="301"/>
    </row>
    <row r="35" spans="1:13" ht="11.25" customHeight="1" x14ac:dyDescent="0.25">
      <c r="A35" s="307"/>
      <c r="B35" s="266"/>
      <c r="C35" s="308"/>
      <c r="D35" s="266"/>
      <c r="E35" s="308"/>
      <c r="F35" s="301"/>
      <c r="G35" s="301"/>
      <c r="H35" s="301"/>
      <c r="I35" s="301"/>
      <c r="J35" s="301"/>
      <c r="K35" s="301"/>
      <c r="L35" s="301"/>
      <c r="M35" s="301"/>
    </row>
    <row r="36" spans="1:13" ht="11.25" customHeight="1" x14ac:dyDescent="0.25">
      <c r="A36" s="307"/>
      <c r="B36" s="266"/>
      <c r="C36" s="308"/>
      <c r="D36" s="266"/>
      <c r="E36" s="308"/>
      <c r="F36" s="301"/>
      <c r="G36" s="301"/>
      <c r="H36" s="301"/>
      <c r="I36" s="301"/>
      <c r="J36" s="301"/>
      <c r="K36" s="301"/>
      <c r="L36" s="301"/>
      <c r="M36" s="301"/>
    </row>
    <row r="37" spans="1:13" ht="11.25" customHeight="1" x14ac:dyDescent="0.25">
      <c r="A37" s="307"/>
      <c r="B37" s="266"/>
      <c r="C37" s="308"/>
      <c r="D37" s="266"/>
      <c r="E37" s="308"/>
      <c r="F37" s="301"/>
      <c r="G37" s="301"/>
      <c r="H37" s="301"/>
      <c r="I37" s="301"/>
      <c r="J37" s="301"/>
      <c r="K37" s="301"/>
      <c r="L37" s="301"/>
      <c r="M37" s="301"/>
    </row>
    <row r="38" spans="1:13" ht="11.25" customHeight="1" x14ac:dyDescent="0.25">
      <c r="A38" s="307"/>
      <c r="B38" s="266"/>
      <c r="C38" s="308"/>
      <c r="D38" s="266"/>
      <c r="E38" s="308"/>
      <c r="F38" s="301"/>
      <c r="G38" s="301"/>
      <c r="H38" s="301"/>
      <c r="I38" s="301"/>
      <c r="J38" s="301"/>
      <c r="K38" s="301"/>
      <c r="L38" s="301"/>
      <c r="M38" s="301"/>
    </row>
    <row r="39" spans="1:13" ht="11.25" customHeight="1" x14ac:dyDescent="0.25">
      <c r="A39" s="307"/>
      <c r="B39" s="266"/>
      <c r="C39" s="308"/>
      <c r="D39" s="266"/>
      <c r="E39" s="308"/>
      <c r="F39" s="301"/>
      <c r="G39" s="301"/>
      <c r="H39" s="301"/>
      <c r="I39" s="301"/>
      <c r="J39" s="301"/>
      <c r="K39" s="301"/>
      <c r="L39" s="301"/>
      <c r="M39" s="301"/>
    </row>
    <row r="40" spans="1:13" ht="11.25" customHeight="1" x14ac:dyDescent="0.25">
      <c r="A40" s="307"/>
      <c r="B40" s="266"/>
      <c r="C40" s="308"/>
      <c r="D40" s="266"/>
      <c r="E40" s="308"/>
      <c r="F40" s="301"/>
      <c r="G40" s="301"/>
      <c r="H40" s="301"/>
      <c r="I40" s="301"/>
      <c r="J40" s="301"/>
      <c r="K40" s="301"/>
      <c r="L40" s="301"/>
      <c r="M40" s="301"/>
    </row>
    <row r="41" spans="1:13" ht="11.25" customHeight="1" x14ac:dyDescent="0.25">
      <c r="A41" s="307"/>
      <c r="B41" s="266"/>
      <c r="C41" s="308"/>
      <c r="D41" s="266"/>
      <c r="E41" s="308"/>
      <c r="F41" s="301"/>
      <c r="G41" s="301"/>
      <c r="H41" s="301"/>
      <c r="I41" s="301"/>
      <c r="J41" s="301"/>
      <c r="K41" s="301"/>
      <c r="L41" s="301"/>
      <c r="M41" s="301"/>
    </row>
    <row r="42" spans="1:13" ht="11.25" customHeight="1" x14ac:dyDescent="0.25">
      <c r="A42" s="307"/>
      <c r="B42" s="266"/>
      <c r="C42" s="308"/>
      <c r="D42" s="266"/>
      <c r="E42" s="308"/>
      <c r="F42" s="301"/>
      <c r="G42" s="301"/>
      <c r="H42" s="301"/>
      <c r="I42" s="301"/>
      <c r="J42" s="301"/>
      <c r="K42" s="301"/>
      <c r="L42" s="301"/>
      <c r="M42" s="301"/>
    </row>
    <row r="43" spans="1:13" ht="11.25" customHeight="1" x14ac:dyDescent="0.25">
      <c r="A43" s="301"/>
      <c r="B43" s="301"/>
      <c r="C43" s="301"/>
      <c r="D43" s="301"/>
      <c r="E43" s="301"/>
      <c r="F43" s="301"/>
      <c r="G43" s="301"/>
      <c r="H43" s="301"/>
      <c r="I43" s="301"/>
      <c r="J43" s="301"/>
      <c r="K43" s="301"/>
      <c r="L43" s="301"/>
      <c r="M43" s="301"/>
    </row>
    <row r="44" spans="1:13" ht="11.25" customHeight="1" x14ac:dyDescent="0.25">
      <c r="A44" s="301"/>
      <c r="B44" s="301"/>
      <c r="C44" s="301"/>
      <c r="D44" s="301"/>
      <c r="E44" s="301"/>
      <c r="F44" s="301"/>
      <c r="G44" s="301"/>
      <c r="H44" s="301"/>
      <c r="I44" s="301"/>
      <c r="J44" s="301"/>
      <c r="K44" s="301"/>
      <c r="L44" s="301"/>
      <c r="M44" s="301"/>
    </row>
    <row r="45" spans="1:13" ht="11.25" customHeight="1" x14ac:dyDescent="0.25">
      <c r="A45" s="301"/>
      <c r="B45" s="301"/>
      <c r="C45" s="301"/>
      <c r="D45" s="301"/>
      <c r="E45" s="301"/>
      <c r="F45" s="301"/>
      <c r="G45" s="301"/>
      <c r="H45" s="301"/>
      <c r="I45" s="301"/>
      <c r="J45" s="301"/>
      <c r="K45" s="301"/>
      <c r="L45" s="301"/>
      <c r="M45" s="301"/>
    </row>
    <row r="46" spans="1:13" ht="11.25" customHeight="1" x14ac:dyDescent="0.25">
      <c r="A46" s="301"/>
      <c r="B46" s="301"/>
      <c r="C46" s="301"/>
      <c r="D46" s="301"/>
      <c r="E46" s="301"/>
      <c r="F46" s="301"/>
      <c r="G46" s="301"/>
      <c r="H46" s="301"/>
      <c r="I46" s="301"/>
      <c r="J46" s="301"/>
      <c r="K46" s="301"/>
      <c r="L46" s="301"/>
      <c r="M46" s="301"/>
    </row>
    <row r="47" spans="1:13" ht="9.75" customHeight="1" x14ac:dyDescent="0.25">
      <c r="A47" s="301"/>
      <c r="B47" s="301"/>
      <c r="C47" s="301"/>
      <c r="D47" s="301"/>
      <c r="E47" s="301"/>
      <c r="F47" s="301"/>
      <c r="G47" s="301"/>
      <c r="H47" s="301"/>
      <c r="I47" s="301"/>
      <c r="J47" s="301"/>
      <c r="K47" s="301"/>
      <c r="L47" s="301"/>
      <c r="M47" s="301"/>
    </row>
    <row r="48" spans="1:13" ht="18.75" customHeight="1" x14ac:dyDescent="0.25">
      <c r="A48" s="301"/>
      <c r="B48" s="301"/>
      <c r="C48" s="301"/>
      <c r="D48" s="301"/>
      <c r="E48" s="301"/>
      <c r="F48" s="301"/>
      <c r="G48" s="301"/>
      <c r="H48" s="301"/>
      <c r="I48" s="301"/>
      <c r="J48" s="301"/>
      <c r="K48" s="301"/>
      <c r="L48" s="301"/>
      <c r="M48" s="301"/>
    </row>
    <row r="49" spans="1:6" ht="11.25" customHeight="1" x14ac:dyDescent="0.2">
      <c r="A49" s="750" t="s">
        <v>561</v>
      </c>
      <c r="B49" s="307"/>
      <c r="C49" s="307"/>
      <c r="D49" s="307"/>
      <c r="E49" s="307"/>
    </row>
    <row r="50" spans="1:6" x14ac:dyDescent="0.25">
      <c r="A50" s="307"/>
      <c r="B50" s="307"/>
      <c r="C50" s="301"/>
      <c r="D50" s="306"/>
      <c r="E50" s="306"/>
    </row>
    <row r="51" spans="1:6" x14ac:dyDescent="0.25">
      <c r="B51" s="305"/>
      <c r="C51" s="301"/>
      <c r="D51" s="304"/>
      <c r="E51" s="303"/>
    </row>
    <row r="52" spans="1:6" ht="15" customHeight="1" x14ac:dyDescent="0.25">
      <c r="A52" s="304"/>
      <c r="B52" s="305"/>
      <c r="C52" s="301"/>
      <c r="D52" s="304"/>
      <c r="E52" s="303"/>
    </row>
    <row r="53" spans="1:6" ht="14.25" customHeight="1" x14ac:dyDescent="0.25">
      <c r="B53" s="305"/>
      <c r="C53" s="301"/>
      <c r="D53" s="304"/>
      <c r="E53" s="303"/>
    </row>
    <row r="54" spans="1:6" x14ac:dyDescent="0.25">
      <c r="A54" s="304"/>
      <c r="B54" s="305"/>
      <c r="C54" s="301"/>
      <c r="D54" s="304"/>
      <c r="E54" s="303"/>
    </row>
    <row r="55" spans="1:6" x14ac:dyDescent="0.25">
      <c r="A55" s="304"/>
      <c r="B55" s="305"/>
      <c r="C55" s="301"/>
      <c r="D55" s="304"/>
      <c r="E55" s="303"/>
    </row>
    <row r="56" spans="1:6" x14ac:dyDescent="0.25">
      <c r="A56" s="304"/>
      <c r="B56" s="305"/>
      <c r="C56" s="301"/>
      <c r="D56" s="304"/>
      <c r="E56" s="303"/>
    </row>
    <row r="57" spans="1:6" x14ac:dyDescent="0.25">
      <c r="A57" s="304"/>
      <c r="B57" s="305"/>
      <c r="C57" s="301"/>
      <c r="D57" s="304"/>
      <c r="E57" s="303"/>
    </row>
    <row r="58" spans="1:6" x14ac:dyDescent="0.25">
      <c r="A58" s="304"/>
      <c r="B58" s="305"/>
      <c r="C58" s="301"/>
      <c r="D58" s="304"/>
      <c r="E58" s="303"/>
    </row>
    <row r="59" spans="1:6" x14ac:dyDescent="0.25">
      <c r="A59" s="304"/>
      <c r="B59" s="305"/>
      <c r="C59" s="301"/>
      <c r="D59" s="304"/>
      <c r="E59" s="303"/>
      <c r="F59" s="302"/>
    </row>
    <row r="60" spans="1:6" x14ac:dyDescent="0.25">
      <c r="A60" s="301"/>
      <c r="B60" s="301"/>
      <c r="C60" s="301"/>
      <c r="D60" s="301"/>
      <c r="E60" s="301"/>
    </row>
    <row r="61" spans="1:6" x14ac:dyDescent="0.25">
      <c r="A61" s="300"/>
    </row>
    <row r="77" spans="1:1" x14ac:dyDescent="0.25">
      <c r="A77" s="300"/>
    </row>
  </sheetData>
  <mergeCells count="7">
    <mergeCell ref="A1:K1"/>
    <mergeCell ref="A21:F21"/>
    <mergeCell ref="H21:L21"/>
    <mergeCell ref="E2:I2"/>
    <mergeCell ref="E3:E4"/>
    <mergeCell ref="F3:G3"/>
    <mergeCell ref="H3:I3"/>
  </mergeCells>
  <hyperlinks>
    <hyperlink ref="L1" location="Indice!A6" display="INICIO"/>
  </hyperlinks>
  <printOptions horizontalCentered="1"/>
  <pageMargins left="0" right="0" top="1.1023622047244095" bottom="0.55118110236220474" header="0" footer="0.31496062992125984"/>
  <pageSetup paperSize="9" scale="80" firstPageNumber="20" fitToWidth="0" fitToHeight="0" orientation="landscape" useFirstPageNumber="1" r:id="rId1"/>
  <headerFooter scaleWithDoc="0">
    <oddHeader>&amp;C&amp;G</oddHeader>
    <oddFooter>&amp;C&amp;"-,Negrita"&amp;20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7"/>
  <sheetViews>
    <sheetView showGridLines="0" topLeftCell="A25" workbookViewId="0">
      <selection sqref="A1:L1"/>
    </sheetView>
  </sheetViews>
  <sheetFormatPr baseColWidth="10" defaultRowHeight="12" x14ac:dyDescent="0.25"/>
  <cols>
    <col min="1" max="1" width="1.85546875" style="299" customWidth="1"/>
    <col min="2" max="4" width="12.140625" style="299" customWidth="1"/>
    <col min="5" max="5" width="19.7109375" style="299" customWidth="1"/>
    <col min="6" max="9" width="12.140625" style="299" customWidth="1"/>
    <col min="10" max="10" width="13.5703125" style="299" customWidth="1"/>
    <col min="11" max="12" width="13.140625" style="299" customWidth="1"/>
    <col min="13" max="16384" width="11.42578125" style="299"/>
  </cols>
  <sheetData>
    <row r="1" spans="1:14" s="537" customFormat="1" ht="49.5" customHeight="1" x14ac:dyDescent="0.25">
      <c r="A1" s="773" t="s">
        <v>569</v>
      </c>
      <c r="B1" s="773"/>
      <c r="C1" s="773"/>
      <c r="D1" s="773"/>
      <c r="E1" s="773"/>
      <c r="F1" s="773"/>
      <c r="G1" s="773"/>
      <c r="H1" s="773"/>
      <c r="I1" s="773"/>
      <c r="J1" s="773"/>
      <c r="K1" s="773"/>
      <c r="L1" s="773"/>
      <c r="N1" s="687" t="s">
        <v>344</v>
      </c>
    </row>
    <row r="2" spans="1:14" s="532" customFormat="1" ht="6.75" customHeight="1" x14ac:dyDescent="0.25">
      <c r="A2" s="531"/>
      <c r="B2" s="531"/>
      <c r="C2" s="531"/>
      <c r="D2" s="531"/>
      <c r="E2" s="779"/>
      <c r="F2" s="779"/>
      <c r="G2" s="779"/>
      <c r="H2" s="779"/>
      <c r="I2" s="779"/>
      <c r="J2" s="531"/>
      <c r="K2" s="531"/>
      <c r="L2" s="531"/>
    </row>
    <row r="3" spans="1:14" s="532" customFormat="1" ht="12.75" customHeight="1" x14ac:dyDescent="0.25">
      <c r="A3" s="531"/>
      <c r="B3" s="531"/>
      <c r="C3" s="531"/>
      <c r="D3" s="531"/>
      <c r="E3" s="775" t="s">
        <v>369</v>
      </c>
      <c r="F3" s="777" t="s">
        <v>367</v>
      </c>
      <c r="G3" s="777"/>
      <c r="H3" s="777" t="s">
        <v>366</v>
      </c>
      <c r="I3" s="777"/>
      <c r="J3" s="531"/>
      <c r="K3" s="540"/>
      <c r="L3" s="531"/>
    </row>
    <row r="4" spans="1:14" s="532" customFormat="1" ht="12.75" customHeight="1" x14ac:dyDescent="0.25">
      <c r="A4" s="531" t="s">
        <v>14</v>
      </c>
      <c r="B4" s="531"/>
      <c r="C4" s="531"/>
      <c r="D4" s="531"/>
      <c r="E4" s="776"/>
      <c r="F4" s="683" t="s">
        <v>341</v>
      </c>
      <c r="G4" s="683" t="s">
        <v>365</v>
      </c>
      <c r="H4" s="683" t="s">
        <v>341</v>
      </c>
      <c r="I4" s="683" t="s">
        <v>365</v>
      </c>
      <c r="J4" s="531"/>
      <c r="K4" s="540"/>
      <c r="L4" s="531"/>
    </row>
    <row r="5" spans="1:14" ht="12" customHeight="1" x14ac:dyDescent="0.25">
      <c r="A5" s="301"/>
      <c r="B5" s="301"/>
      <c r="C5" s="301"/>
      <c r="D5" s="301"/>
      <c r="E5" s="559" t="s">
        <v>254</v>
      </c>
      <c r="F5" s="760">
        <f>+SUM(F6:F19)</f>
        <v>20299</v>
      </c>
      <c r="G5" s="761">
        <v>1</v>
      </c>
      <c r="H5" s="760">
        <f>+SUM(H6:H19)</f>
        <v>20299</v>
      </c>
      <c r="I5" s="761">
        <v>1</v>
      </c>
      <c r="J5" s="301"/>
      <c r="K5" s="327"/>
      <c r="L5" s="301"/>
    </row>
    <row r="6" spans="1:14" ht="12" customHeight="1" x14ac:dyDescent="0.25">
      <c r="A6" s="301"/>
      <c r="B6" s="301"/>
      <c r="C6" s="301"/>
      <c r="D6" s="301"/>
      <c r="E6" s="762" t="s">
        <v>255</v>
      </c>
      <c r="F6" s="763"/>
      <c r="G6" s="692">
        <f>F6/$F$5</f>
        <v>0</v>
      </c>
      <c r="H6" s="764">
        <v>1</v>
      </c>
      <c r="I6" s="692">
        <f>H6/$H$5</f>
        <v>4.9263510517759495E-5</v>
      </c>
      <c r="J6" s="301"/>
      <c r="K6" s="327"/>
      <c r="L6" s="301"/>
    </row>
    <row r="7" spans="1:14" ht="12" customHeight="1" x14ac:dyDescent="0.25">
      <c r="A7" s="301"/>
      <c r="B7" s="301"/>
      <c r="C7" s="301"/>
      <c r="D7" s="301"/>
      <c r="E7" s="765" t="s">
        <v>256</v>
      </c>
      <c r="F7" s="766">
        <v>17</v>
      </c>
      <c r="G7" s="551">
        <f t="shared" ref="G7:G19" si="0">F7/$F$5</f>
        <v>8.374796788019114E-4</v>
      </c>
      <c r="H7" s="766">
        <v>140</v>
      </c>
      <c r="I7" s="551">
        <f t="shared" ref="I7:I19" si="1">H7/$H$5</f>
        <v>6.8968914724863292E-3</v>
      </c>
      <c r="J7" s="301"/>
      <c r="K7" s="327"/>
      <c r="L7" s="301"/>
    </row>
    <row r="8" spans="1:14" ht="12.75" x14ac:dyDescent="0.25">
      <c r="A8" s="301"/>
      <c r="B8" s="301"/>
      <c r="C8" s="301"/>
      <c r="D8" s="323"/>
      <c r="E8" s="762" t="s">
        <v>257</v>
      </c>
      <c r="F8" s="764">
        <v>560</v>
      </c>
      <c r="G8" s="692">
        <f t="shared" si="0"/>
        <v>2.7587565889945317E-2</v>
      </c>
      <c r="H8" s="764">
        <v>1153</v>
      </c>
      <c r="I8" s="692">
        <f t="shared" si="1"/>
        <v>5.6800827626976698E-2</v>
      </c>
      <c r="J8" s="301"/>
      <c r="K8" s="327"/>
      <c r="L8" s="301"/>
    </row>
    <row r="9" spans="1:14" ht="12.75" x14ac:dyDescent="0.25">
      <c r="A9" s="301"/>
      <c r="B9" s="301"/>
      <c r="C9" s="301"/>
      <c r="D9" s="323"/>
      <c r="E9" s="765" t="s">
        <v>258</v>
      </c>
      <c r="F9" s="766">
        <v>1754</v>
      </c>
      <c r="G9" s="551">
        <f t="shared" si="0"/>
        <v>8.6408197448150162E-2</v>
      </c>
      <c r="H9" s="766">
        <v>2431</v>
      </c>
      <c r="I9" s="551">
        <f t="shared" si="1"/>
        <v>0.11975959406867333</v>
      </c>
      <c r="J9" s="301"/>
      <c r="K9" s="327"/>
      <c r="L9" s="301"/>
    </row>
    <row r="10" spans="1:14" ht="12.75" x14ac:dyDescent="0.25">
      <c r="A10" s="301"/>
      <c r="B10" s="301"/>
      <c r="C10" s="301"/>
      <c r="D10" s="323"/>
      <c r="E10" s="762" t="s">
        <v>259</v>
      </c>
      <c r="F10" s="764">
        <v>2726</v>
      </c>
      <c r="G10" s="692">
        <f t="shared" si="0"/>
        <v>0.13429232967141239</v>
      </c>
      <c r="H10" s="764">
        <v>2872</v>
      </c>
      <c r="I10" s="692">
        <f t="shared" si="1"/>
        <v>0.14148480220700527</v>
      </c>
      <c r="J10" s="509"/>
      <c r="K10" s="327"/>
      <c r="L10" s="301"/>
    </row>
    <row r="11" spans="1:14" ht="12.75" x14ac:dyDescent="0.25">
      <c r="A11" s="301"/>
      <c r="B11" s="301"/>
      <c r="C11" s="301"/>
      <c r="D11" s="323"/>
      <c r="E11" s="765" t="s">
        <v>260</v>
      </c>
      <c r="F11" s="766">
        <v>2583</v>
      </c>
      <c r="G11" s="551">
        <f t="shared" si="0"/>
        <v>0.12724764766737279</v>
      </c>
      <c r="H11" s="766">
        <v>2567</v>
      </c>
      <c r="I11" s="551">
        <f t="shared" si="1"/>
        <v>0.12645943149908861</v>
      </c>
      <c r="J11" s="301"/>
      <c r="K11" s="327"/>
      <c r="L11" s="301"/>
    </row>
    <row r="12" spans="1:14" ht="12.75" x14ac:dyDescent="0.25">
      <c r="A12" s="301"/>
      <c r="B12" s="301"/>
      <c r="C12" s="301"/>
      <c r="D12" s="323"/>
      <c r="E12" s="762" t="s">
        <v>261</v>
      </c>
      <c r="F12" s="764">
        <v>2469</v>
      </c>
      <c r="G12" s="692">
        <f t="shared" si="0"/>
        <v>0.1216316074683482</v>
      </c>
      <c r="H12" s="764">
        <v>2247</v>
      </c>
      <c r="I12" s="692">
        <f t="shared" si="1"/>
        <v>0.11069510813340559</v>
      </c>
      <c r="J12" s="301"/>
      <c r="K12" s="327"/>
      <c r="L12" s="301"/>
    </row>
    <row r="13" spans="1:14" ht="12.75" x14ac:dyDescent="0.25">
      <c r="A13" s="301"/>
      <c r="B13" s="301"/>
      <c r="C13" s="301"/>
      <c r="D13" s="323"/>
      <c r="E13" s="765" t="s">
        <v>262</v>
      </c>
      <c r="F13" s="766">
        <v>1967</v>
      </c>
      <c r="G13" s="551">
        <f t="shared" si="0"/>
        <v>9.6901325188432932E-2</v>
      </c>
      <c r="H13" s="766">
        <v>1816</v>
      </c>
      <c r="I13" s="551">
        <f t="shared" si="1"/>
        <v>8.9462535100251248E-2</v>
      </c>
      <c r="J13" s="301"/>
      <c r="K13" s="327"/>
      <c r="L13" s="301"/>
    </row>
    <row r="14" spans="1:14" ht="12.75" x14ac:dyDescent="0.25">
      <c r="A14" s="301"/>
      <c r="B14" s="301"/>
      <c r="C14" s="301"/>
      <c r="D14" s="323"/>
      <c r="E14" s="762" t="s">
        <v>263</v>
      </c>
      <c r="F14" s="764">
        <v>1571</v>
      </c>
      <c r="G14" s="692">
        <f t="shared" si="0"/>
        <v>7.7392975023400173E-2</v>
      </c>
      <c r="H14" s="764">
        <v>1151</v>
      </c>
      <c r="I14" s="692">
        <f t="shared" si="1"/>
        <v>5.6702300605941176E-2</v>
      </c>
      <c r="J14" s="301"/>
      <c r="K14" s="327"/>
      <c r="L14" s="301"/>
    </row>
    <row r="15" spans="1:14" ht="12" customHeight="1" x14ac:dyDescent="0.25">
      <c r="A15" s="301"/>
      <c r="B15" s="301"/>
      <c r="C15" s="301"/>
      <c r="D15" s="323"/>
      <c r="E15" s="765" t="s">
        <v>264</v>
      </c>
      <c r="F15" s="766">
        <v>1022</v>
      </c>
      <c r="G15" s="551">
        <f t="shared" si="0"/>
        <v>5.0347307749150201E-2</v>
      </c>
      <c r="H15" s="766">
        <v>744</v>
      </c>
      <c r="I15" s="551">
        <f t="shared" si="1"/>
        <v>3.6652051825213063E-2</v>
      </c>
      <c r="J15" s="301"/>
      <c r="K15" s="327"/>
      <c r="L15" s="301"/>
    </row>
    <row r="16" spans="1:14" ht="12.75" x14ac:dyDescent="0.25">
      <c r="A16" s="322"/>
      <c r="B16" s="320"/>
      <c r="C16" s="321"/>
      <c r="D16" s="341"/>
      <c r="E16" s="762" t="s">
        <v>265</v>
      </c>
      <c r="F16" s="764">
        <v>618</v>
      </c>
      <c r="G16" s="692">
        <f t="shared" si="0"/>
        <v>3.044484949997537E-2</v>
      </c>
      <c r="H16" s="764">
        <v>403</v>
      </c>
      <c r="I16" s="692">
        <f t="shared" si="1"/>
        <v>1.9853194738657078E-2</v>
      </c>
      <c r="J16" s="301"/>
      <c r="K16" s="327"/>
      <c r="L16" s="301"/>
    </row>
    <row r="17" spans="1:12" ht="12.75" x14ac:dyDescent="0.25">
      <c r="A17" s="322"/>
      <c r="B17" s="320"/>
      <c r="C17" s="321"/>
      <c r="D17" s="341"/>
      <c r="E17" s="765" t="s">
        <v>266</v>
      </c>
      <c r="F17" s="766">
        <v>330</v>
      </c>
      <c r="G17" s="551">
        <f t="shared" si="0"/>
        <v>1.6256958470860634E-2</v>
      </c>
      <c r="H17" s="766">
        <v>203</v>
      </c>
      <c r="I17" s="551">
        <f t="shared" si="1"/>
        <v>1.0000492635105178E-2</v>
      </c>
      <c r="J17" s="301"/>
      <c r="K17" s="327"/>
      <c r="L17" s="301"/>
    </row>
    <row r="18" spans="1:12" ht="12.75" x14ac:dyDescent="0.25">
      <c r="A18" s="322"/>
      <c r="B18" s="320"/>
      <c r="C18" s="321"/>
      <c r="D18" s="341"/>
      <c r="E18" s="762" t="s">
        <v>267</v>
      </c>
      <c r="F18" s="764">
        <v>346</v>
      </c>
      <c r="G18" s="692">
        <f t="shared" si="0"/>
        <v>1.7045174639144785E-2</v>
      </c>
      <c r="H18" s="764">
        <v>176</v>
      </c>
      <c r="I18" s="692">
        <f t="shared" si="1"/>
        <v>8.6703778511256716E-3</v>
      </c>
      <c r="J18" s="301"/>
      <c r="K18" s="327"/>
      <c r="L18" s="301"/>
    </row>
    <row r="19" spans="1:12" ht="12.75" x14ac:dyDescent="0.25">
      <c r="A19" s="322"/>
      <c r="B19" s="320"/>
      <c r="C19" s="321"/>
      <c r="D19" s="341"/>
      <c r="E19" s="765" t="s">
        <v>268</v>
      </c>
      <c r="F19" s="766">
        <v>4336</v>
      </c>
      <c r="G19" s="551">
        <f t="shared" si="0"/>
        <v>0.21360658160500517</v>
      </c>
      <c r="H19" s="766">
        <v>4395</v>
      </c>
      <c r="I19" s="551">
        <f t="shared" si="1"/>
        <v>0.21651312872555298</v>
      </c>
      <c r="J19" s="301"/>
      <c r="K19" s="327"/>
      <c r="L19" s="301"/>
    </row>
    <row r="20" spans="1:12" ht="13.5" customHeight="1" x14ac:dyDescent="0.25">
      <c r="A20" s="322"/>
      <c r="B20" s="320"/>
      <c r="C20" s="321"/>
      <c r="D20" s="320"/>
      <c r="E20" s="339"/>
      <c r="F20" s="301"/>
      <c r="G20" s="301"/>
      <c r="H20" s="301"/>
      <c r="I20" s="301"/>
      <c r="J20" s="301"/>
      <c r="K20" s="301"/>
      <c r="L20" s="301"/>
    </row>
    <row r="21" spans="1:12" ht="15" customHeight="1" x14ac:dyDescent="0.25">
      <c r="A21" s="778"/>
      <c r="B21" s="778"/>
      <c r="C21" s="778"/>
      <c r="D21" s="778"/>
      <c r="E21" s="778"/>
      <c r="F21" s="778"/>
      <c r="G21" s="338"/>
      <c r="H21" s="778"/>
      <c r="I21" s="778"/>
      <c r="J21" s="778"/>
      <c r="K21" s="778"/>
      <c r="L21" s="778"/>
    </row>
    <row r="22" spans="1:12" ht="14.25" customHeight="1" x14ac:dyDescent="0.25">
      <c r="A22" s="309"/>
      <c r="B22" s="309"/>
      <c r="C22" s="309"/>
      <c r="D22" s="309"/>
      <c r="E22" s="309"/>
      <c r="F22" s="309"/>
      <c r="G22" s="309"/>
      <c r="H22" s="309"/>
      <c r="I22" s="309"/>
      <c r="J22" s="309"/>
      <c r="K22" s="309"/>
      <c r="L22" s="309"/>
    </row>
    <row r="23" spans="1:12" ht="15" customHeight="1" x14ac:dyDescent="0.25">
      <c r="A23" s="309"/>
      <c r="B23" s="309"/>
      <c r="C23" s="309"/>
      <c r="D23" s="309"/>
      <c r="E23" s="309"/>
      <c r="F23" s="309"/>
      <c r="G23" s="309"/>
      <c r="H23" s="309"/>
      <c r="I23" s="309"/>
      <c r="J23" s="309"/>
      <c r="K23" s="309"/>
      <c r="L23" s="309"/>
    </row>
    <row r="24" spans="1:12" ht="11.1" customHeight="1" x14ac:dyDescent="0.2">
      <c r="A24" s="309"/>
      <c r="B24" s="309"/>
      <c r="C24" s="309"/>
      <c r="D24" s="309"/>
      <c r="E24" s="309"/>
      <c r="F24" s="309"/>
      <c r="G24" s="335"/>
      <c r="H24" s="335"/>
      <c r="I24" s="335"/>
      <c r="J24" s="335"/>
      <c r="K24" s="335"/>
      <c r="L24" s="318"/>
    </row>
    <row r="25" spans="1:12" ht="11.1" customHeight="1" x14ac:dyDescent="0.2">
      <c r="A25" s="309"/>
      <c r="B25" s="309"/>
      <c r="C25" s="309"/>
      <c r="D25" s="309"/>
      <c r="E25" s="309"/>
      <c r="F25" s="309"/>
      <c r="G25" s="335"/>
      <c r="H25" s="335"/>
      <c r="I25" s="334"/>
      <c r="J25" s="335"/>
      <c r="K25" s="335"/>
      <c r="L25" s="318"/>
    </row>
    <row r="26" spans="1:12" ht="11.1" customHeight="1" x14ac:dyDescent="0.25">
      <c r="A26" s="317"/>
      <c r="B26" s="317"/>
      <c r="C26" s="317"/>
      <c r="D26" s="317"/>
      <c r="E26" s="317"/>
      <c r="F26" s="309"/>
      <c r="G26" s="309"/>
      <c r="H26" s="309"/>
      <c r="I26" s="309"/>
      <c r="J26" s="309"/>
      <c r="K26" s="309"/>
      <c r="L26" s="309"/>
    </row>
    <row r="27" spans="1:12" ht="11.1" customHeight="1" x14ac:dyDescent="0.25">
      <c r="A27" s="312"/>
      <c r="B27" s="312"/>
      <c r="C27" s="312"/>
      <c r="D27" s="312"/>
      <c r="E27" s="312"/>
      <c r="F27" s="309"/>
      <c r="G27" s="316"/>
      <c r="H27" s="316"/>
      <c r="I27" s="316"/>
      <c r="J27" s="316"/>
      <c r="K27" s="316"/>
      <c r="L27" s="309"/>
    </row>
    <row r="28" spans="1:12" ht="11.1" customHeight="1" x14ac:dyDescent="0.25">
      <c r="A28" s="312"/>
      <c r="B28" s="315"/>
      <c r="C28" s="315"/>
      <c r="D28" s="315"/>
      <c r="E28" s="315"/>
      <c r="F28" s="309"/>
      <c r="G28" s="309"/>
      <c r="H28" s="309"/>
      <c r="I28" s="309"/>
      <c r="J28" s="309"/>
      <c r="K28" s="309"/>
      <c r="L28" s="309"/>
    </row>
    <row r="29" spans="1:12" ht="11.1" customHeight="1" x14ac:dyDescent="0.25">
      <c r="A29" s="312"/>
      <c r="B29" s="315"/>
      <c r="C29" s="315"/>
      <c r="D29" s="315"/>
      <c r="E29" s="315"/>
      <c r="F29" s="309"/>
      <c r="G29" s="309"/>
      <c r="H29" s="309"/>
      <c r="I29" s="309"/>
      <c r="J29" s="309"/>
      <c r="K29" s="309"/>
      <c r="L29" s="309"/>
    </row>
    <row r="30" spans="1:12" ht="11.1" customHeight="1" x14ac:dyDescent="0.25">
      <c r="A30" s="312"/>
      <c r="B30" s="314"/>
      <c r="C30" s="313"/>
      <c r="D30" s="314"/>
      <c r="E30" s="313"/>
      <c r="F30" s="309"/>
      <c r="G30" s="309"/>
      <c r="H30" s="309"/>
      <c r="I30" s="309"/>
      <c r="J30" s="309"/>
      <c r="K30" s="309"/>
      <c r="L30" s="309"/>
    </row>
    <row r="31" spans="1:12" ht="11.1" customHeight="1" x14ac:dyDescent="0.25">
      <c r="A31" s="312"/>
      <c r="B31" s="314"/>
      <c r="C31" s="313"/>
      <c r="D31" s="314"/>
      <c r="E31" s="313"/>
      <c r="F31" s="309"/>
      <c r="G31" s="309"/>
      <c r="H31" s="309"/>
      <c r="I31" s="309"/>
      <c r="J31" s="309"/>
      <c r="K31" s="309"/>
      <c r="L31" s="309"/>
    </row>
    <row r="32" spans="1:12" ht="11.1" customHeight="1" x14ac:dyDescent="0.25">
      <c r="A32" s="312"/>
      <c r="B32" s="311"/>
      <c r="C32" s="310"/>
      <c r="D32" s="311"/>
      <c r="E32" s="310"/>
      <c r="F32" s="309"/>
      <c r="G32" s="309"/>
      <c r="H32" s="309"/>
      <c r="I32" s="309"/>
      <c r="J32" s="309"/>
      <c r="K32" s="309"/>
      <c r="L32" s="309"/>
    </row>
    <row r="33" spans="1:12" ht="11.1" customHeight="1" x14ac:dyDescent="0.25">
      <c r="A33" s="312"/>
      <c r="B33" s="311"/>
      <c r="C33" s="310"/>
      <c r="D33" s="311"/>
      <c r="E33" s="310"/>
      <c r="F33" s="309"/>
      <c r="G33" s="309"/>
      <c r="H33" s="309"/>
      <c r="I33" s="309"/>
      <c r="J33" s="309"/>
      <c r="K33" s="309"/>
      <c r="L33" s="309"/>
    </row>
    <row r="34" spans="1:12" ht="11.1" customHeight="1" x14ac:dyDescent="0.25">
      <c r="A34" s="307"/>
      <c r="B34" s="266"/>
      <c r="C34" s="308"/>
      <c r="D34" s="266"/>
      <c r="E34" s="308"/>
      <c r="F34" s="301"/>
      <c r="G34" s="301"/>
      <c r="H34" s="301"/>
      <c r="I34" s="301"/>
      <c r="J34" s="301"/>
      <c r="K34" s="301"/>
      <c r="L34" s="301"/>
    </row>
    <row r="35" spans="1:12" ht="11.1" customHeight="1" x14ac:dyDescent="0.25">
      <c r="A35" s="307"/>
      <c r="B35" s="266"/>
      <c r="C35" s="308"/>
      <c r="D35" s="266"/>
      <c r="E35" s="308"/>
      <c r="F35" s="301"/>
      <c r="G35" s="301"/>
      <c r="H35" s="301"/>
      <c r="I35" s="301"/>
      <c r="J35" s="301"/>
      <c r="K35" s="301"/>
      <c r="L35" s="301"/>
    </row>
    <row r="36" spans="1:12" ht="11.1" customHeight="1" x14ac:dyDescent="0.25">
      <c r="A36" s="307"/>
      <c r="B36" s="266"/>
      <c r="C36" s="308"/>
      <c r="D36" s="266"/>
      <c r="E36" s="308"/>
      <c r="F36" s="301"/>
      <c r="G36" s="301"/>
      <c r="H36" s="301"/>
      <c r="I36" s="301"/>
      <c r="J36" s="301"/>
      <c r="K36" s="301"/>
      <c r="L36" s="301"/>
    </row>
    <row r="37" spans="1:12" ht="11.1" customHeight="1" x14ac:dyDescent="0.25">
      <c r="A37" s="307"/>
      <c r="B37" s="266"/>
      <c r="C37" s="308"/>
      <c r="D37" s="266"/>
      <c r="E37" s="308"/>
      <c r="F37" s="301"/>
      <c r="G37" s="301"/>
      <c r="H37" s="301"/>
      <c r="I37" s="301"/>
      <c r="J37" s="301"/>
      <c r="K37" s="301"/>
      <c r="L37" s="301"/>
    </row>
    <row r="38" spans="1:12" ht="11.1" customHeight="1" x14ac:dyDescent="0.25">
      <c r="A38" s="307"/>
      <c r="B38" s="266"/>
      <c r="C38" s="308"/>
      <c r="D38" s="266"/>
      <c r="E38" s="308"/>
      <c r="F38" s="301"/>
      <c r="G38" s="301"/>
      <c r="H38" s="301"/>
      <c r="I38" s="301"/>
      <c r="J38" s="301"/>
      <c r="K38" s="301"/>
      <c r="L38" s="301"/>
    </row>
    <row r="39" spans="1:12" ht="11.1" customHeight="1" x14ac:dyDescent="0.25">
      <c r="A39" s="307"/>
      <c r="B39" s="266"/>
      <c r="C39" s="308"/>
      <c r="D39" s="266"/>
      <c r="E39" s="308"/>
      <c r="F39" s="301"/>
      <c r="G39" s="301"/>
      <c r="H39" s="301"/>
      <c r="I39" s="301"/>
      <c r="J39" s="301"/>
      <c r="K39" s="301"/>
      <c r="L39" s="301"/>
    </row>
    <row r="40" spans="1:12" ht="11.1" customHeight="1" x14ac:dyDescent="0.25">
      <c r="A40" s="307"/>
      <c r="B40" s="266"/>
      <c r="C40" s="308"/>
      <c r="D40" s="266"/>
      <c r="E40" s="308"/>
      <c r="F40" s="301"/>
      <c r="G40" s="301"/>
      <c r="H40" s="301"/>
      <c r="I40" s="301"/>
      <c r="J40" s="301"/>
      <c r="K40" s="301"/>
      <c r="L40" s="301"/>
    </row>
    <row r="41" spans="1:12" ht="18.75" customHeight="1" x14ac:dyDescent="0.25">
      <c r="A41" s="301"/>
      <c r="B41" s="301"/>
      <c r="C41" s="301"/>
      <c r="D41" s="301"/>
      <c r="E41" s="301"/>
      <c r="F41" s="301"/>
      <c r="G41" s="301"/>
      <c r="H41" s="301"/>
      <c r="I41" s="301"/>
      <c r="J41" s="301"/>
      <c r="K41" s="301"/>
      <c r="L41" s="301"/>
    </row>
    <row r="42" spans="1:12" ht="18.75" customHeight="1" x14ac:dyDescent="0.25">
      <c r="A42" s="301"/>
      <c r="B42" s="301"/>
      <c r="C42" s="301"/>
      <c r="D42" s="301"/>
      <c r="E42" s="301"/>
      <c r="F42" s="301"/>
      <c r="G42" s="301"/>
      <c r="H42" s="301"/>
      <c r="I42" s="301"/>
      <c r="J42" s="301"/>
      <c r="K42" s="301"/>
      <c r="L42" s="301"/>
    </row>
    <row r="43" spans="1:12" x14ac:dyDescent="0.25">
      <c r="A43" s="301"/>
      <c r="B43" s="301"/>
      <c r="C43" s="301"/>
      <c r="D43" s="301"/>
      <c r="E43" s="301"/>
      <c r="F43" s="301"/>
      <c r="G43" s="301"/>
      <c r="H43" s="301"/>
      <c r="I43" s="301"/>
      <c r="J43" s="301"/>
      <c r="K43" s="301"/>
      <c r="L43" s="301"/>
    </row>
    <row r="44" spans="1:12" x14ac:dyDescent="0.25">
      <c r="B44" s="300"/>
    </row>
    <row r="45" spans="1:12" x14ac:dyDescent="0.25">
      <c r="A45" s="307"/>
      <c r="B45" s="307"/>
      <c r="C45" s="307"/>
      <c r="D45" s="307"/>
      <c r="E45" s="307"/>
    </row>
    <row r="46" spans="1:12" ht="12.75" customHeight="1" x14ac:dyDescent="0.25">
      <c r="A46" s="307"/>
      <c r="B46" s="307"/>
      <c r="C46" s="301"/>
      <c r="D46" s="306"/>
      <c r="E46" s="306"/>
    </row>
    <row r="47" spans="1:12" x14ac:dyDescent="0.25">
      <c r="A47" s="304"/>
      <c r="B47" s="336"/>
      <c r="C47" s="301"/>
      <c r="D47" s="304"/>
      <c r="E47" s="303"/>
    </row>
    <row r="48" spans="1:12" x14ac:dyDescent="0.2">
      <c r="A48" s="304"/>
      <c r="B48" s="750" t="s">
        <v>561</v>
      </c>
      <c r="C48" s="301"/>
      <c r="D48" s="304"/>
      <c r="E48" s="303"/>
    </row>
    <row r="49" spans="1:10" x14ac:dyDescent="0.25">
      <c r="A49" s="304"/>
      <c r="C49" s="301"/>
      <c r="D49" s="304"/>
      <c r="E49" s="303"/>
    </row>
    <row r="50" spans="1:10" x14ac:dyDescent="0.25">
      <c r="A50" s="304"/>
      <c r="B50" s="336"/>
      <c r="C50" s="301"/>
      <c r="D50" s="304"/>
      <c r="E50" s="303"/>
    </row>
    <row r="51" spans="1:10" x14ac:dyDescent="0.25">
      <c r="A51" s="304"/>
      <c r="C51" s="301"/>
      <c r="D51" s="304"/>
      <c r="E51" s="303"/>
    </row>
    <row r="52" spans="1:10" x14ac:dyDescent="0.25">
      <c r="A52" s="304"/>
      <c r="C52" s="301"/>
      <c r="D52" s="304"/>
      <c r="E52" s="303"/>
    </row>
    <row r="53" spans="1:10" x14ac:dyDescent="0.25">
      <c r="A53" s="304"/>
      <c r="C53" s="509"/>
      <c r="D53" s="510"/>
      <c r="E53" s="511"/>
      <c r="F53" s="512"/>
      <c r="G53" s="512"/>
      <c r="H53" s="512"/>
      <c r="I53" s="512"/>
      <c r="J53" s="512"/>
    </row>
    <row r="54" spans="1:10" x14ac:dyDescent="0.25">
      <c r="A54" s="304"/>
      <c r="B54" s="336"/>
      <c r="C54" s="509"/>
      <c r="D54" s="510"/>
      <c r="E54" s="511"/>
      <c r="F54" s="512"/>
      <c r="G54" s="512"/>
      <c r="H54" s="512"/>
      <c r="I54" s="512"/>
      <c r="J54" s="512"/>
    </row>
    <row r="55" spans="1:10" x14ac:dyDescent="0.25">
      <c r="A55" s="304"/>
      <c r="B55" s="336"/>
      <c r="C55" s="509"/>
      <c r="D55" s="510"/>
      <c r="E55" s="511"/>
      <c r="F55" s="513"/>
      <c r="G55" s="512"/>
      <c r="H55" s="512"/>
      <c r="I55" s="512"/>
      <c r="J55" s="512"/>
    </row>
    <row r="56" spans="1:10" x14ac:dyDescent="0.25">
      <c r="A56" s="301"/>
      <c r="B56" s="301"/>
      <c r="C56" s="509"/>
      <c r="D56" s="509"/>
      <c r="E56" s="509"/>
      <c r="F56" s="512"/>
      <c r="G56" s="512"/>
      <c r="H56" s="512"/>
      <c r="I56" s="512"/>
      <c r="J56" s="512"/>
    </row>
    <row r="57" spans="1:10" x14ac:dyDescent="0.25">
      <c r="A57" s="307"/>
      <c r="B57" s="307"/>
      <c r="C57" s="307"/>
      <c r="D57" s="307"/>
      <c r="E57" s="307"/>
    </row>
    <row r="58" spans="1:10" x14ac:dyDescent="0.25">
      <c r="A58" s="307"/>
      <c r="B58" s="307"/>
      <c r="C58" s="301"/>
      <c r="D58" s="306"/>
      <c r="E58" s="306"/>
    </row>
    <row r="59" spans="1:10" x14ac:dyDescent="0.25">
      <c r="A59" s="304"/>
      <c r="B59" s="305"/>
      <c r="C59" s="301"/>
      <c r="D59" s="304"/>
      <c r="E59" s="303"/>
    </row>
    <row r="60" spans="1:10" x14ac:dyDescent="0.25">
      <c r="A60" s="304"/>
      <c r="B60" s="305"/>
      <c r="C60" s="301"/>
      <c r="D60" s="304"/>
      <c r="E60" s="303"/>
    </row>
    <row r="61" spans="1:10" x14ac:dyDescent="0.25">
      <c r="A61" s="304"/>
      <c r="B61" s="305"/>
      <c r="C61" s="301"/>
      <c r="D61" s="304"/>
      <c r="E61" s="303"/>
    </row>
    <row r="62" spans="1:10" x14ac:dyDescent="0.25">
      <c r="A62" s="304"/>
      <c r="B62" s="305"/>
      <c r="C62" s="301"/>
      <c r="D62" s="304"/>
      <c r="E62" s="303"/>
    </row>
    <row r="63" spans="1:10" x14ac:dyDescent="0.25">
      <c r="A63" s="304"/>
      <c r="B63" s="305"/>
      <c r="C63" s="301"/>
      <c r="D63" s="304"/>
      <c r="E63" s="303"/>
    </row>
    <row r="64" spans="1:10" x14ac:dyDescent="0.25">
      <c r="A64" s="304"/>
      <c r="B64" s="305"/>
      <c r="C64" s="301"/>
      <c r="D64" s="304"/>
      <c r="E64" s="303"/>
    </row>
    <row r="65" spans="1:6" x14ac:dyDescent="0.25">
      <c r="A65" s="304"/>
      <c r="B65" s="305"/>
      <c r="C65" s="301"/>
      <c r="D65" s="304"/>
      <c r="E65" s="303"/>
    </row>
    <row r="66" spans="1:6" x14ac:dyDescent="0.25">
      <c r="A66" s="304"/>
      <c r="B66" s="305"/>
      <c r="C66" s="301"/>
      <c r="D66" s="304"/>
      <c r="E66" s="303"/>
    </row>
    <row r="67" spans="1:6" x14ac:dyDescent="0.25">
      <c r="A67" s="304"/>
      <c r="B67" s="305"/>
      <c r="C67" s="301"/>
      <c r="D67" s="304"/>
      <c r="E67" s="303"/>
      <c r="F67" s="302"/>
    </row>
    <row r="68" spans="1:6" x14ac:dyDescent="0.25">
      <c r="A68" s="301"/>
      <c r="B68" s="301"/>
      <c r="C68" s="301"/>
      <c r="D68" s="301"/>
      <c r="E68" s="301"/>
    </row>
    <row r="69" spans="1:6" x14ac:dyDescent="0.25">
      <c r="A69" s="337"/>
      <c r="B69" s="301"/>
      <c r="C69" s="301"/>
      <c r="D69" s="301"/>
      <c r="E69" s="301"/>
    </row>
    <row r="70" spans="1:6" x14ac:dyDescent="0.25">
      <c r="A70" s="301"/>
      <c r="B70" s="301"/>
      <c r="C70" s="301"/>
      <c r="D70" s="301"/>
      <c r="E70" s="301"/>
    </row>
    <row r="71" spans="1:6" x14ac:dyDescent="0.25">
      <c r="A71" s="301"/>
      <c r="B71" s="301"/>
      <c r="C71" s="301"/>
      <c r="D71" s="301"/>
      <c r="E71" s="301"/>
    </row>
    <row r="72" spans="1:6" x14ac:dyDescent="0.25">
      <c r="A72" s="301"/>
      <c r="B72" s="301"/>
      <c r="C72" s="301"/>
      <c r="D72" s="301"/>
      <c r="E72" s="301"/>
    </row>
    <row r="73" spans="1:6" x14ac:dyDescent="0.25">
      <c r="A73" s="301"/>
      <c r="B73" s="301"/>
      <c r="C73" s="301"/>
      <c r="D73" s="301"/>
      <c r="E73" s="301"/>
    </row>
    <row r="74" spans="1:6" x14ac:dyDescent="0.25">
      <c r="A74" s="301"/>
      <c r="B74" s="301"/>
      <c r="C74" s="301"/>
      <c r="D74" s="301"/>
      <c r="E74" s="301"/>
    </row>
    <row r="75" spans="1:6" x14ac:dyDescent="0.25">
      <c r="A75" s="301"/>
      <c r="B75" s="301"/>
      <c r="C75" s="301"/>
      <c r="D75" s="301"/>
      <c r="E75" s="301"/>
    </row>
    <row r="76" spans="1:6" x14ac:dyDescent="0.25">
      <c r="A76" s="301"/>
      <c r="B76" s="301"/>
      <c r="C76" s="301"/>
      <c r="D76" s="301"/>
      <c r="E76" s="301"/>
    </row>
    <row r="77" spans="1:6" x14ac:dyDescent="0.25">
      <c r="A77" s="301"/>
      <c r="B77" s="301"/>
      <c r="C77" s="301"/>
      <c r="D77" s="301"/>
      <c r="E77" s="301"/>
    </row>
    <row r="78" spans="1:6" x14ac:dyDescent="0.25">
      <c r="A78" s="301"/>
      <c r="B78" s="301"/>
      <c r="C78" s="301"/>
      <c r="D78" s="301"/>
      <c r="E78" s="301"/>
    </row>
    <row r="79" spans="1:6" x14ac:dyDescent="0.25">
      <c r="A79" s="301"/>
      <c r="B79" s="301"/>
      <c r="C79" s="301"/>
      <c r="D79" s="301"/>
      <c r="E79" s="301"/>
    </row>
    <row r="80" spans="1:6" x14ac:dyDescent="0.25">
      <c r="A80" s="301"/>
      <c r="B80" s="301"/>
      <c r="C80" s="301"/>
      <c r="D80" s="301"/>
      <c r="E80" s="301"/>
    </row>
    <row r="81" spans="1:5" x14ac:dyDescent="0.25">
      <c r="A81" s="301"/>
      <c r="B81" s="301"/>
      <c r="C81" s="301"/>
      <c r="D81" s="301"/>
      <c r="E81" s="301"/>
    </row>
    <row r="82" spans="1:5" x14ac:dyDescent="0.25">
      <c r="A82" s="301"/>
      <c r="B82" s="301"/>
      <c r="C82" s="301"/>
      <c r="D82" s="301"/>
      <c r="E82" s="301"/>
    </row>
    <row r="83" spans="1:5" x14ac:dyDescent="0.25">
      <c r="A83" s="301"/>
      <c r="B83" s="301"/>
      <c r="C83" s="301"/>
      <c r="D83" s="301"/>
      <c r="E83" s="301"/>
    </row>
    <row r="84" spans="1:5" x14ac:dyDescent="0.25">
      <c r="A84" s="301"/>
      <c r="B84" s="301"/>
      <c r="C84" s="301"/>
      <c r="D84" s="301"/>
      <c r="E84" s="301"/>
    </row>
    <row r="85" spans="1:5" x14ac:dyDescent="0.25">
      <c r="A85" s="337"/>
      <c r="B85" s="301"/>
      <c r="C85" s="301"/>
      <c r="D85" s="301"/>
      <c r="E85" s="301"/>
    </row>
    <row r="86" spans="1:5" x14ac:dyDescent="0.25">
      <c r="A86" s="301"/>
      <c r="B86" s="301"/>
      <c r="C86" s="301"/>
      <c r="D86" s="301"/>
      <c r="E86" s="301"/>
    </row>
    <row r="87" spans="1:5" x14ac:dyDescent="0.25">
      <c r="A87" s="301"/>
      <c r="B87" s="301"/>
      <c r="C87" s="301"/>
      <c r="D87" s="301"/>
      <c r="E87" s="301"/>
    </row>
  </sheetData>
  <mergeCells count="7">
    <mergeCell ref="A1:L1"/>
    <mergeCell ref="A21:F21"/>
    <mergeCell ref="H21:L21"/>
    <mergeCell ref="E2:I2"/>
    <mergeCell ref="E3:E4"/>
    <mergeCell ref="F3:G3"/>
    <mergeCell ref="H3:I3"/>
  </mergeCells>
  <hyperlinks>
    <hyperlink ref="N1" location="Indice!A7" display="INICIO"/>
  </hyperlinks>
  <printOptions horizontalCentered="1"/>
  <pageMargins left="0" right="0" top="1.1023622047244095" bottom="0.74803149606299213" header="0" footer="0.31496062992125984"/>
  <pageSetup paperSize="9" scale="75" firstPageNumber="21" fitToWidth="0" fitToHeight="0" orientation="landscape" useFirstPageNumber="1" r:id="rId1"/>
  <headerFooter scaleWithDoc="0">
    <oddHeader>&amp;C&amp;G</oddHeader>
    <oddFooter>&amp;C&amp;"-,Negrita"&amp;20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W42"/>
  <sheetViews>
    <sheetView showGridLines="0" topLeftCell="A16" workbookViewId="0">
      <selection activeCell="M38" sqref="M38"/>
    </sheetView>
  </sheetViews>
  <sheetFormatPr baseColWidth="10" defaultRowHeight="12" x14ac:dyDescent="0.25"/>
  <cols>
    <col min="1" max="1" width="3.28515625" style="299" customWidth="1"/>
    <col min="2" max="2" width="14.85546875" style="299" customWidth="1"/>
    <col min="3" max="6" width="11" style="299" customWidth="1"/>
    <col min="7" max="7" width="17.7109375" style="299" customWidth="1"/>
    <col min="8" max="8" width="16.140625" style="299" customWidth="1"/>
    <col min="9" max="10" width="10.42578125" style="299" customWidth="1"/>
    <col min="11" max="11" width="21.7109375" style="299" customWidth="1"/>
    <col min="12" max="12" width="7.28515625" style="299" customWidth="1"/>
    <col min="13" max="13" width="31.5703125" style="299" customWidth="1"/>
    <col min="14" max="14" width="9.85546875" style="299" customWidth="1"/>
    <col min="15" max="19" width="11.42578125" style="299"/>
    <col min="20" max="20" width="17.140625" style="299" customWidth="1"/>
    <col min="21" max="16384" width="11.42578125" style="299"/>
  </cols>
  <sheetData>
    <row r="1" spans="1:14" s="537" customFormat="1" ht="42" customHeight="1" x14ac:dyDescent="0.25">
      <c r="A1" s="773" t="s">
        <v>570</v>
      </c>
      <c r="B1" s="773"/>
      <c r="C1" s="773"/>
      <c r="D1" s="773"/>
      <c r="E1" s="773"/>
      <c r="F1" s="773"/>
      <c r="G1" s="773"/>
      <c r="H1" s="773"/>
      <c r="I1" s="773"/>
      <c r="J1" s="773"/>
      <c r="K1" s="773"/>
      <c r="L1" s="773"/>
      <c r="M1" s="633" t="s">
        <v>344</v>
      </c>
      <c r="N1" s="535"/>
    </row>
    <row r="2" spans="1:14" ht="8.25" customHeight="1" x14ac:dyDescent="0.25">
      <c r="A2" s="354"/>
      <c r="B2" s="354"/>
      <c r="C2" s="354"/>
      <c r="D2" s="354"/>
      <c r="E2" s="354"/>
      <c r="F2" s="354"/>
      <c r="G2" s="354"/>
      <c r="H2" s="354"/>
      <c r="I2" s="354"/>
      <c r="J2" s="354"/>
      <c r="K2" s="354"/>
      <c r="L2" s="354"/>
      <c r="M2" s="354"/>
      <c r="N2" s="353"/>
    </row>
    <row r="3" spans="1:14" ht="12" customHeight="1" x14ac:dyDescent="0.25">
      <c r="A3" s="301"/>
      <c r="G3" s="352"/>
      <c r="H3" s="301"/>
      <c r="I3" s="301"/>
      <c r="J3" s="301"/>
      <c r="K3" s="301"/>
      <c r="L3" s="301"/>
      <c r="M3" s="301"/>
      <c r="N3" s="301"/>
    </row>
    <row r="4" spans="1:14" ht="12" customHeight="1" x14ac:dyDescent="0.25">
      <c r="A4" s="301"/>
      <c r="G4" s="312"/>
      <c r="H4" s="301"/>
      <c r="I4" s="301"/>
      <c r="J4" s="301"/>
      <c r="K4" s="301"/>
      <c r="L4" s="301"/>
      <c r="M4" s="301"/>
      <c r="N4" s="301"/>
    </row>
    <row r="5" spans="1:14" ht="12" customHeight="1" x14ac:dyDescent="0.25">
      <c r="A5" s="301"/>
      <c r="B5" s="780" t="s">
        <v>383</v>
      </c>
      <c r="C5" s="781" t="s">
        <v>363</v>
      </c>
      <c r="D5" s="781"/>
      <c r="E5" s="781"/>
      <c r="F5" s="781"/>
      <c r="G5" s="315"/>
      <c r="H5" s="301"/>
      <c r="I5" s="301"/>
      <c r="J5" s="301"/>
      <c r="K5" s="301"/>
      <c r="L5" s="301"/>
      <c r="M5" s="301"/>
      <c r="N5" s="301"/>
    </row>
    <row r="6" spans="1:14" ht="12" customHeight="1" x14ac:dyDescent="0.25">
      <c r="A6" s="301"/>
      <c r="B6" s="780"/>
      <c r="C6" s="784" t="s">
        <v>367</v>
      </c>
      <c r="D6" s="784"/>
      <c r="E6" s="784" t="s">
        <v>366</v>
      </c>
      <c r="F6" s="784"/>
      <c r="G6" s="313" t="s">
        <v>14</v>
      </c>
      <c r="H6" s="301"/>
      <c r="I6" s="301"/>
      <c r="J6" s="301"/>
      <c r="K6" s="301"/>
      <c r="L6" s="301"/>
      <c r="M6" s="301"/>
      <c r="N6" s="301"/>
    </row>
    <row r="7" spans="1:14" ht="12" customHeight="1" x14ac:dyDescent="0.25">
      <c r="A7" s="301"/>
      <c r="B7" s="780"/>
      <c r="C7" s="688" t="s">
        <v>380</v>
      </c>
      <c r="D7" s="688" t="s">
        <v>365</v>
      </c>
      <c r="E7" s="688" t="s">
        <v>380</v>
      </c>
      <c r="F7" s="688" t="s">
        <v>365</v>
      </c>
      <c r="G7" s="336"/>
      <c r="H7" s="301"/>
      <c r="I7" s="301"/>
      <c r="J7" s="301"/>
      <c r="K7" s="301"/>
      <c r="L7" s="301"/>
      <c r="M7" s="301"/>
      <c r="N7" s="323"/>
    </row>
    <row r="8" spans="1:14" ht="12" customHeight="1" x14ac:dyDescent="0.2">
      <c r="A8" s="301"/>
      <c r="B8" s="542" t="s">
        <v>254</v>
      </c>
      <c r="C8" s="543">
        <f>SUM(C9:C14)</f>
        <v>65393</v>
      </c>
      <c r="D8" s="544">
        <f>SUM(D9:D14)</f>
        <v>0.99999999999999989</v>
      </c>
      <c r="E8" s="543">
        <f>SUM(E9:E14)</f>
        <v>65393</v>
      </c>
      <c r="F8" s="544">
        <f>SUM(F9:F14)</f>
        <v>1</v>
      </c>
      <c r="G8" s="336"/>
      <c r="H8" s="301"/>
      <c r="I8" s="301"/>
      <c r="J8" s="301"/>
      <c r="K8" s="301"/>
      <c r="L8" s="301"/>
      <c r="M8" s="301"/>
      <c r="N8" s="323"/>
    </row>
    <row r="9" spans="1:14" s="350" customFormat="1" ht="12" customHeight="1" x14ac:dyDescent="0.2">
      <c r="A9" s="320"/>
      <c r="B9" s="686" t="s">
        <v>379</v>
      </c>
      <c r="C9" s="689">
        <v>623</v>
      </c>
      <c r="D9" s="690">
        <f t="shared" ref="D9:D14" si="0">+C9/C$8</f>
        <v>9.5270135947272648E-3</v>
      </c>
      <c r="E9" s="689">
        <v>740</v>
      </c>
      <c r="F9" s="690">
        <f t="shared" ref="F9:F14" si="1">+E9/E$8</f>
        <v>1.1316195923111037E-2</v>
      </c>
      <c r="G9" s="336"/>
      <c r="H9" s="320"/>
      <c r="I9" s="320"/>
      <c r="J9" s="320"/>
      <c r="K9" s="320"/>
      <c r="L9" s="320"/>
      <c r="M9" s="320"/>
      <c r="N9" s="323"/>
    </row>
    <row r="10" spans="1:14" s="350" customFormat="1" ht="12" customHeight="1" x14ac:dyDescent="0.2">
      <c r="A10" s="320"/>
      <c r="B10" s="561" t="s">
        <v>382</v>
      </c>
      <c r="C10" s="545">
        <v>348</v>
      </c>
      <c r="D10" s="546">
        <f t="shared" si="0"/>
        <v>5.3216705151927579E-3</v>
      </c>
      <c r="E10" s="545">
        <v>435</v>
      </c>
      <c r="F10" s="546">
        <f t="shared" si="1"/>
        <v>6.6520881439909472E-3</v>
      </c>
      <c r="G10" s="336"/>
      <c r="H10" s="320"/>
      <c r="I10" s="320"/>
      <c r="J10" s="320"/>
      <c r="K10" s="320"/>
      <c r="L10" s="320"/>
      <c r="M10" s="320"/>
      <c r="N10" s="351"/>
    </row>
    <row r="11" spans="1:14" s="350" customFormat="1" ht="12" customHeight="1" x14ac:dyDescent="0.2">
      <c r="A11" s="320"/>
      <c r="B11" s="686" t="s">
        <v>377</v>
      </c>
      <c r="C11" s="689">
        <v>24137</v>
      </c>
      <c r="D11" s="690">
        <f t="shared" si="0"/>
        <v>0.36910678512990686</v>
      </c>
      <c r="E11" s="689">
        <v>23297</v>
      </c>
      <c r="F11" s="690">
        <f t="shared" si="1"/>
        <v>0.35626137354151055</v>
      </c>
      <c r="G11" s="336"/>
      <c r="H11" s="320"/>
      <c r="I11" s="320"/>
      <c r="J11" s="320"/>
      <c r="K11" s="320"/>
      <c r="L11" s="320"/>
      <c r="M11" s="320"/>
      <c r="N11" s="323"/>
    </row>
    <row r="12" spans="1:14" s="350" customFormat="1" ht="12" customHeight="1" x14ac:dyDescent="0.2">
      <c r="A12" s="320"/>
      <c r="B12" s="561" t="s">
        <v>376</v>
      </c>
      <c r="C12" s="545">
        <v>32543</v>
      </c>
      <c r="D12" s="546">
        <f t="shared" si="0"/>
        <v>0.49765265395378711</v>
      </c>
      <c r="E12" s="545">
        <v>33748</v>
      </c>
      <c r="F12" s="546">
        <f t="shared" si="1"/>
        <v>0.51607970272047465</v>
      </c>
      <c r="G12" s="336"/>
      <c r="H12" s="320"/>
      <c r="I12" s="320"/>
      <c r="J12" s="320"/>
      <c r="K12" s="320"/>
      <c r="L12" s="320"/>
      <c r="M12" s="320"/>
      <c r="N12" s="323"/>
    </row>
    <row r="13" spans="1:14" s="350" customFormat="1" ht="12.75" x14ac:dyDescent="0.2">
      <c r="A13" s="320"/>
      <c r="B13" s="686" t="s">
        <v>372</v>
      </c>
      <c r="C13" s="689">
        <v>6580</v>
      </c>
      <c r="D13" s="690">
        <f t="shared" si="0"/>
        <v>0.10062239077577111</v>
      </c>
      <c r="E13" s="689">
        <v>5612</v>
      </c>
      <c r="F13" s="690">
        <f t="shared" si="1"/>
        <v>8.5819583135809646E-2</v>
      </c>
      <c r="G13" s="336"/>
      <c r="H13" s="320"/>
      <c r="I13" s="320"/>
      <c r="J13" s="320"/>
      <c r="K13" s="320"/>
      <c r="L13" s="320"/>
      <c r="M13" s="320"/>
      <c r="N13" s="323"/>
    </row>
    <row r="14" spans="1:14" s="350" customFormat="1" ht="13.5" customHeight="1" x14ac:dyDescent="0.2">
      <c r="A14" s="320"/>
      <c r="B14" s="561" t="s">
        <v>370</v>
      </c>
      <c r="C14" s="547">
        <v>1162</v>
      </c>
      <c r="D14" s="546">
        <f t="shared" si="0"/>
        <v>1.7769486030614897E-2</v>
      </c>
      <c r="E14" s="547">
        <v>1561</v>
      </c>
      <c r="F14" s="546">
        <f t="shared" si="1"/>
        <v>2.3871056535103144E-2</v>
      </c>
      <c r="G14" s="336"/>
      <c r="H14" s="320"/>
      <c r="I14" s="320"/>
      <c r="J14" s="320"/>
      <c r="K14" s="320"/>
      <c r="L14" s="320"/>
      <c r="M14" s="320"/>
      <c r="N14" s="323"/>
    </row>
    <row r="15" spans="1:14" s="350" customFormat="1" ht="12" customHeight="1" x14ac:dyDescent="0.25">
      <c r="A15" s="320"/>
      <c r="B15" s="533"/>
      <c r="C15" s="533"/>
      <c r="D15" s="533"/>
      <c r="E15" s="533"/>
      <c r="F15" s="533"/>
      <c r="G15" s="336"/>
      <c r="H15" s="320"/>
      <c r="I15" s="320"/>
      <c r="J15" s="320"/>
      <c r="K15" s="320"/>
      <c r="L15" s="320"/>
      <c r="M15" s="320"/>
      <c r="N15" s="323"/>
    </row>
    <row r="16" spans="1:14" ht="12" customHeight="1" x14ac:dyDescent="0.25">
      <c r="A16" s="301"/>
      <c r="B16" s="301"/>
      <c r="C16" s="301"/>
      <c r="D16" s="301"/>
      <c r="E16" s="301"/>
      <c r="F16" s="301"/>
      <c r="G16" s="336"/>
      <c r="H16" s="301"/>
      <c r="I16" s="301"/>
      <c r="J16" s="301"/>
      <c r="K16" s="301"/>
      <c r="L16" s="301"/>
      <c r="M16" s="301"/>
      <c r="N16" s="323"/>
    </row>
    <row r="17" spans="1:23" ht="12" customHeight="1" x14ac:dyDescent="0.25">
      <c r="A17" s="301"/>
      <c r="B17" s="301"/>
      <c r="C17" s="301"/>
      <c r="D17" s="301"/>
      <c r="E17" s="301"/>
      <c r="F17" s="301"/>
      <c r="G17" s="301"/>
      <c r="H17" s="320"/>
      <c r="I17" s="301"/>
      <c r="J17" s="301"/>
      <c r="K17" s="301"/>
      <c r="L17" s="301"/>
      <c r="M17" s="301"/>
      <c r="N17" s="301"/>
      <c r="O17" s="782"/>
      <c r="P17" s="782"/>
      <c r="Q17" s="782"/>
      <c r="R17" s="782"/>
      <c r="S17" s="782"/>
    </row>
    <row r="18" spans="1:23" ht="12" customHeight="1" x14ac:dyDescent="0.25">
      <c r="A18" s="301"/>
      <c r="B18" s="301"/>
      <c r="C18" s="301"/>
      <c r="D18" s="301"/>
      <c r="E18" s="301"/>
      <c r="F18" s="301"/>
      <c r="G18" s="301"/>
      <c r="H18" s="301"/>
      <c r="I18" s="301"/>
      <c r="J18" s="301"/>
      <c r="K18" s="301"/>
      <c r="L18" s="301"/>
      <c r="M18" s="301"/>
      <c r="N18" s="301"/>
      <c r="O18" s="345"/>
      <c r="P18" s="783"/>
      <c r="Q18" s="783"/>
      <c r="R18" s="783"/>
      <c r="S18" s="783"/>
      <c r="W18" s="349"/>
    </row>
    <row r="19" spans="1:23" ht="12" customHeight="1" x14ac:dyDescent="0.25">
      <c r="A19" s="301"/>
      <c r="B19" s="301"/>
      <c r="C19" s="301"/>
      <c r="D19" s="301"/>
      <c r="E19" s="301"/>
      <c r="F19" s="301"/>
      <c r="G19" s="301"/>
      <c r="H19" s="301"/>
      <c r="I19" s="301"/>
      <c r="J19" s="301"/>
      <c r="K19" s="301"/>
      <c r="L19" s="301"/>
      <c r="M19" s="301"/>
      <c r="N19" s="301"/>
      <c r="O19" s="340"/>
      <c r="P19" s="311"/>
      <c r="Q19" s="344"/>
      <c r="R19" s="311"/>
      <c r="S19" s="347"/>
    </row>
    <row r="20" spans="1:23" ht="12" customHeight="1" x14ac:dyDescent="0.25">
      <c r="A20" s="301"/>
      <c r="B20" s="301"/>
      <c r="C20" s="301"/>
      <c r="D20" s="301"/>
      <c r="E20" s="301"/>
      <c r="F20" s="301"/>
      <c r="G20" s="301"/>
      <c r="H20" s="301"/>
      <c r="I20" s="301"/>
      <c r="J20" s="301"/>
      <c r="K20" s="301"/>
      <c r="L20" s="301"/>
      <c r="M20" s="301"/>
      <c r="N20" s="301"/>
      <c r="O20" s="340"/>
      <c r="P20" s="311"/>
      <c r="Q20" s="344"/>
      <c r="R20" s="311"/>
      <c r="S20" s="347"/>
    </row>
    <row r="21" spans="1:23" ht="12" customHeight="1" x14ac:dyDescent="0.25">
      <c r="A21" s="301"/>
      <c r="B21" s="301"/>
      <c r="C21" s="301"/>
      <c r="D21" s="301"/>
      <c r="E21" s="301"/>
      <c r="F21" s="301"/>
      <c r="G21" s="301"/>
      <c r="H21" s="301"/>
      <c r="I21" s="301"/>
      <c r="J21" s="301"/>
      <c r="K21" s="301"/>
      <c r="L21" s="301"/>
      <c r="M21" s="301"/>
      <c r="N21" s="301"/>
      <c r="O21" s="340"/>
      <c r="P21" s="311"/>
      <c r="Q21" s="344"/>
      <c r="R21" s="311"/>
      <c r="S21" s="347"/>
    </row>
    <row r="22" spans="1:23" ht="12" customHeight="1" x14ac:dyDescent="0.25">
      <c r="A22" s="301"/>
      <c r="B22" s="785" t="s">
        <v>381</v>
      </c>
      <c r="C22" s="770" t="s">
        <v>384</v>
      </c>
      <c r="D22" s="770"/>
      <c r="E22" s="770"/>
      <c r="F22" s="770"/>
      <c r="G22" s="301"/>
      <c r="H22" s="301"/>
      <c r="I22" s="301"/>
      <c r="J22" s="301"/>
      <c r="K22" s="301"/>
      <c r="L22" s="301"/>
      <c r="M22" s="301"/>
      <c r="N22" s="301"/>
      <c r="O22" s="340"/>
      <c r="P22" s="311"/>
      <c r="Q22" s="344"/>
      <c r="R22" s="311"/>
      <c r="S22" s="347"/>
    </row>
    <row r="23" spans="1:23" ht="12" customHeight="1" x14ac:dyDescent="0.25">
      <c r="A23" s="301"/>
      <c r="B23" s="786"/>
      <c r="C23" s="784" t="s">
        <v>367</v>
      </c>
      <c r="D23" s="784"/>
      <c r="E23" s="784" t="s">
        <v>366</v>
      </c>
      <c r="F23" s="784"/>
      <c r="G23" s="301"/>
      <c r="H23" s="301"/>
      <c r="I23" s="301"/>
      <c r="J23" s="301"/>
      <c r="K23" s="301"/>
      <c r="L23" s="301"/>
      <c r="M23" s="301"/>
      <c r="N23" s="301"/>
      <c r="O23" s="340"/>
      <c r="P23" s="311"/>
      <c r="Q23" s="344"/>
      <c r="R23" s="311"/>
      <c r="S23" s="347"/>
    </row>
    <row r="24" spans="1:23" ht="15.75" customHeight="1" x14ac:dyDescent="0.25">
      <c r="A24" s="301"/>
      <c r="B24" s="787"/>
      <c r="C24" s="688" t="s">
        <v>380</v>
      </c>
      <c r="D24" s="688" t="s">
        <v>365</v>
      </c>
      <c r="E24" s="688" t="s">
        <v>380</v>
      </c>
      <c r="F24" s="688" t="s">
        <v>365</v>
      </c>
      <c r="G24" s="301"/>
      <c r="H24" s="301"/>
      <c r="I24" s="301"/>
      <c r="J24" s="301"/>
      <c r="K24" s="301"/>
      <c r="L24" s="301"/>
      <c r="M24" s="301"/>
      <c r="N24" s="301"/>
      <c r="O24" s="348"/>
      <c r="P24" s="284"/>
      <c r="Q24" s="344"/>
      <c r="R24" s="284"/>
      <c r="S24" s="347"/>
    </row>
    <row r="25" spans="1:23" ht="12" customHeight="1" x14ac:dyDescent="0.2">
      <c r="A25" s="301"/>
      <c r="B25" s="548" t="s">
        <v>254</v>
      </c>
      <c r="C25" s="543">
        <f>+SUM(C26:C35)</f>
        <v>57753</v>
      </c>
      <c r="D25" s="549">
        <f>SUM(D26:D35)</f>
        <v>1</v>
      </c>
      <c r="E25" s="543">
        <f>+SUM(E26:E35)</f>
        <v>57753</v>
      </c>
      <c r="F25" s="549">
        <f>SUM(F26:F35)</f>
        <v>1</v>
      </c>
      <c r="G25" s="301"/>
      <c r="H25" s="301"/>
      <c r="I25" s="301"/>
      <c r="J25" s="301"/>
      <c r="K25" s="301"/>
      <c r="L25" s="301"/>
      <c r="M25" s="301"/>
      <c r="N25" s="301"/>
      <c r="O25" s="309"/>
      <c r="P25" s="309"/>
      <c r="Q25" s="309"/>
      <c r="R25" s="309"/>
      <c r="S25" s="309"/>
    </row>
    <row r="26" spans="1:23" ht="12.75" x14ac:dyDescent="0.2">
      <c r="A26" s="301"/>
      <c r="B26" s="686" t="s">
        <v>379</v>
      </c>
      <c r="C26" s="691">
        <v>427</v>
      </c>
      <c r="D26" s="692">
        <f t="shared" ref="D26:D35" si="2">+C26/C$25</f>
        <v>7.3935553131439062E-3</v>
      </c>
      <c r="E26" s="691">
        <v>458</v>
      </c>
      <c r="F26" s="692">
        <f t="shared" ref="F26:F35" si="3">+E26/E$25</f>
        <v>7.9303239658545868E-3</v>
      </c>
      <c r="G26" s="346"/>
      <c r="H26" s="301"/>
      <c r="I26" s="301"/>
      <c r="J26" s="301"/>
      <c r="K26" s="301"/>
      <c r="L26" s="301"/>
      <c r="M26" s="301"/>
      <c r="N26" s="301"/>
      <c r="O26" s="309"/>
      <c r="P26" s="309"/>
      <c r="Q26" s="309"/>
      <c r="R26" s="309"/>
      <c r="S26" s="309"/>
    </row>
    <row r="27" spans="1:23" ht="25.5" x14ac:dyDescent="0.2">
      <c r="A27" s="301"/>
      <c r="B27" s="717" t="s">
        <v>378</v>
      </c>
      <c r="C27" s="550">
        <v>275</v>
      </c>
      <c r="D27" s="551">
        <f t="shared" si="2"/>
        <v>4.7616574030786276E-3</v>
      </c>
      <c r="E27" s="550">
        <v>317</v>
      </c>
      <c r="F27" s="551">
        <f t="shared" si="3"/>
        <v>5.4888923519124545E-3</v>
      </c>
      <c r="G27" s="343"/>
      <c r="H27" s="301"/>
      <c r="I27" s="301"/>
      <c r="J27" s="301"/>
      <c r="K27" s="301"/>
      <c r="L27" s="301"/>
      <c r="M27" s="301"/>
      <c r="N27" s="301"/>
      <c r="O27" s="309"/>
      <c r="P27" s="309"/>
      <c r="Q27" s="309"/>
      <c r="R27" s="309"/>
      <c r="S27" s="309"/>
    </row>
    <row r="28" spans="1:23" ht="12.75" x14ac:dyDescent="0.2">
      <c r="A28" s="301"/>
      <c r="B28" s="718" t="s">
        <v>377</v>
      </c>
      <c r="C28" s="691">
        <v>11944</v>
      </c>
      <c r="D28" s="692">
        <f t="shared" si="2"/>
        <v>0.20681176735407683</v>
      </c>
      <c r="E28" s="691">
        <v>11740</v>
      </c>
      <c r="F28" s="692">
        <f t="shared" si="3"/>
        <v>0.20327948331688397</v>
      </c>
      <c r="G28" s="343"/>
      <c r="H28" s="301"/>
      <c r="I28" s="301"/>
      <c r="J28" s="301"/>
      <c r="K28" s="301"/>
      <c r="L28" s="301"/>
      <c r="M28" s="301"/>
      <c r="N28" s="301"/>
      <c r="O28" s="309"/>
      <c r="P28" s="782"/>
      <c r="Q28" s="782"/>
      <c r="R28" s="782"/>
      <c r="S28" s="782"/>
    </row>
    <row r="29" spans="1:23" ht="12.75" x14ac:dyDescent="0.2">
      <c r="A29" s="301"/>
      <c r="B29" s="717" t="s">
        <v>376</v>
      </c>
      <c r="C29" s="550">
        <v>26333</v>
      </c>
      <c r="D29" s="551">
        <f t="shared" si="2"/>
        <v>0.45595899780098004</v>
      </c>
      <c r="E29" s="550">
        <v>25935</v>
      </c>
      <c r="F29" s="551">
        <f t="shared" si="3"/>
        <v>0.44906758090488808</v>
      </c>
      <c r="G29" s="343"/>
      <c r="H29" s="301"/>
      <c r="I29" s="301"/>
      <c r="J29" s="301"/>
      <c r="K29" s="301"/>
      <c r="L29" s="301"/>
      <c r="M29" s="301"/>
      <c r="N29" s="301"/>
      <c r="O29" s="345"/>
      <c r="P29" s="783"/>
      <c r="Q29" s="783"/>
      <c r="R29" s="783"/>
      <c r="S29" s="783"/>
    </row>
    <row r="30" spans="1:23" ht="12.75" x14ac:dyDescent="0.2">
      <c r="A30" s="301"/>
      <c r="B30" s="718" t="s">
        <v>375</v>
      </c>
      <c r="C30" s="691">
        <v>2386</v>
      </c>
      <c r="D30" s="692">
        <f t="shared" si="2"/>
        <v>4.1313871140893112E-2</v>
      </c>
      <c r="E30" s="691">
        <v>2312</v>
      </c>
      <c r="F30" s="692">
        <f t="shared" si="3"/>
        <v>4.0032552421519228E-2</v>
      </c>
      <c r="G30" s="343"/>
      <c r="H30" s="301"/>
      <c r="I30" s="301"/>
      <c r="J30" s="301"/>
      <c r="K30" s="301"/>
      <c r="L30" s="301"/>
      <c r="M30" s="301"/>
      <c r="N30" s="301"/>
      <c r="O30" s="340"/>
      <c r="P30" s="311"/>
      <c r="Q30" s="344"/>
      <c r="R30" s="311"/>
      <c r="S30" s="344"/>
    </row>
    <row r="31" spans="1:23" ht="14.25" customHeight="1" x14ac:dyDescent="0.2">
      <c r="A31" s="301"/>
      <c r="B31" s="717" t="s">
        <v>374</v>
      </c>
      <c r="C31" s="550">
        <v>1111</v>
      </c>
      <c r="D31" s="551">
        <f t="shared" si="2"/>
        <v>1.9237095908437658E-2</v>
      </c>
      <c r="E31" s="550">
        <v>1182</v>
      </c>
      <c r="F31" s="551">
        <f t="shared" si="3"/>
        <v>2.0466469274323412E-2</v>
      </c>
      <c r="G31" s="343"/>
      <c r="H31" s="301"/>
      <c r="I31" s="301"/>
      <c r="J31" s="301"/>
      <c r="K31" s="301"/>
      <c r="L31" s="301"/>
      <c r="M31" s="301"/>
      <c r="N31" s="301"/>
      <c r="O31" s="340"/>
      <c r="P31" s="311"/>
      <c r="Q31" s="344"/>
      <c r="R31" s="311"/>
      <c r="S31" s="344"/>
    </row>
    <row r="32" spans="1:23" ht="25.5" x14ac:dyDescent="0.2">
      <c r="A32" s="301"/>
      <c r="B32" s="718" t="s">
        <v>373</v>
      </c>
      <c r="C32" s="691">
        <v>3488</v>
      </c>
      <c r="D32" s="692">
        <f t="shared" si="2"/>
        <v>6.0395130988866376E-2</v>
      </c>
      <c r="E32" s="691">
        <v>3285</v>
      </c>
      <c r="F32" s="692">
        <f t="shared" si="3"/>
        <v>5.6880162069502881E-2</v>
      </c>
      <c r="G32" s="343"/>
      <c r="H32" s="301"/>
      <c r="I32" s="301"/>
      <c r="J32" s="301"/>
      <c r="K32" s="301"/>
      <c r="L32" s="301"/>
      <c r="M32" s="301"/>
      <c r="N32" s="301"/>
      <c r="O32" s="340"/>
      <c r="P32" s="311"/>
      <c r="Q32" s="344"/>
      <c r="R32" s="311"/>
      <c r="S32" s="344"/>
    </row>
    <row r="33" spans="1:19" ht="12.6" customHeight="1" x14ac:dyDescent="0.2">
      <c r="A33" s="301"/>
      <c r="B33" s="717" t="s">
        <v>372</v>
      </c>
      <c r="C33" s="550">
        <v>9039</v>
      </c>
      <c r="D33" s="551">
        <f t="shared" si="2"/>
        <v>0.15651135005973715</v>
      </c>
      <c r="E33" s="550">
        <v>9520</v>
      </c>
      <c r="F33" s="551">
        <f t="shared" si="3"/>
        <v>0.16483992173566742</v>
      </c>
      <c r="G33" s="343"/>
      <c r="H33" s="301"/>
      <c r="I33" s="301"/>
      <c r="J33" s="301"/>
      <c r="K33" s="301"/>
      <c r="L33" s="301"/>
      <c r="M33" s="301"/>
      <c r="N33" s="301"/>
      <c r="O33" s="340"/>
      <c r="P33" s="311"/>
      <c r="Q33" s="344"/>
      <c r="R33" s="311"/>
      <c r="S33" s="344"/>
    </row>
    <row r="34" spans="1:19" ht="12.75" x14ac:dyDescent="0.2">
      <c r="A34" s="301"/>
      <c r="B34" s="718" t="s">
        <v>371</v>
      </c>
      <c r="C34" s="691">
        <v>318</v>
      </c>
      <c r="D34" s="692">
        <f t="shared" si="2"/>
        <v>5.5062074697418313E-3</v>
      </c>
      <c r="E34" s="691">
        <v>242</v>
      </c>
      <c r="F34" s="692">
        <f t="shared" si="3"/>
        <v>4.1902585147091925E-3</v>
      </c>
      <c r="G34" s="343"/>
      <c r="H34" s="301"/>
      <c r="I34" s="301"/>
      <c r="J34" s="301"/>
      <c r="K34" s="301"/>
      <c r="L34" s="301"/>
      <c r="M34" s="301"/>
      <c r="N34" s="301"/>
      <c r="O34" s="340"/>
      <c r="P34" s="311"/>
      <c r="Q34" s="344"/>
      <c r="R34" s="311"/>
      <c r="S34" s="344"/>
    </row>
    <row r="35" spans="1:19" ht="12.75" x14ac:dyDescent="0.2">
      <c r="A35" s="301"/>
      <c r="B35" s="717" t="s">
        <v>370</v>
      </c>
      <c r="C35" s="550">
        <v>2432</v>
      </c>
      <c r="D35" s="551">
        <f t="shared" si="2"/>
        <v>4.211036656104445E-2</v>
      </c>
      <c r="E35" s="550">
        <v>2762</v>
      </c>
      <c r="F35" s="551">
        <f t="shared" si="3"/>
        <v>4.78243554447388E-2</v>
      </c>
      <c r="G35" s="343"/>
      <c r="H35" s="301"/>
      <c r="I35" s="301"/>
      <c r="J35" s="301"/>
      <c r="K35" s="301"/>
      <c r="L35" s="301"/>
      <c r="M35" s="301"/>
      <c r="N35" s="301"/>
    </row>
    <row r="36" spans="1:19" ht="12.75" x14ac:dyDescent="0.2">
      <c r="A36" s="301"/>
      <c r="B36" s="533"/>
      <c r="C36" s="552"/>
      <c r="D36" s="533"/>
      <c r="E36" s="533"/>
      <c r="F36" s="533"/>
      <c r="G36" s="343"/>
      <c r="H36" s="301"/>
      <c r="I36" s="301"/>
      <c r="J36" s="301"/>
      <c r="K36" s="301"/>
      <c r="L36" s="301"/>
      <c r="M36" s="301"/>
    </row>
    <row r="37" spans="1:19" x14ac:dyDescent="0.25">
      <c r="A37" s="301"/>
      <c r="B37" s="301"/>
      <c r="C37" s="301"/>
      <c r="D37" s="301"/>
      <c r="E37" s="301"/>
      <c r="F37" s="301"/>
      <c r="G37" s="301"/>
      <c r="H37" s="301"/>
      <c r="I37" s="301"/>
      <c r="J37" s="301"/>
      <c r="K37" s="301"/>
      <c r="L37" s="301"/>
      <c r="M37" s="301"/>
    </row>
    <row r="38" spans="1:19" x14ac:dyDescent="0.25">
      <c r="B38" s="342"/>
    </row>
    <row r="42" spans="1:19" x14ac:dyDescent="0.2">
      <c r="B42" s="750" t="s">
        <v>561</v>
      </c>
    </row>
  </sheetData>
  <mergeCells count="15">
    <mergeCell ref="A1:L1"/>
    <mergeCell ref="B5:B7"/>
    <mergeCell ref="C5:F5"/>
    <mergeCell ref="O17:S17"/>
    <mergeCell ref="P29:Q29"/>
    <mergeCell ref="R29:S29"/>
    <mergeCell ref="C22:F22"/>
    <mergeCell ref="C23:D23"/>
    <mergeCell ref="E23:F23"/>
    <mergeCell ref="P28:S28"/>
    <mergeCell ref="P18:Q18"/>
    <mergeCell ref="R18:S18"/>
    <mergeCell ref="C6:D6"/>
    <mergeCell ref="E6:F6"/>
    <mergeCell ref="B22:B24"/>
  </mergeCells>
  <hyperlinks>
    <hyperlink ref="M1" location="Indice!A8" display="INICIO"/>
  </hyperlinks>
  <printOptions horizontalCentered="1"/>
  <pageMargins left="0" right="0" top="1.1023622047244095" bottom="0.74803149606299213" header="0" footer="0.31496062992125984"/>
  <pageSetup paperSize="9" scale="83" firstPageNumber="22" orientation="landscape" useFirstPageNumber="1" r:id="rId1"/>
  <headerFooter scaleWithDoc="0">
    <oddHeader>&amp;C&amp;G</oddHeader>
    <oddFooter>&amp;C&amp;"-,Negrita"&amp;20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62"/>
  <sheetViews>
    <sheetView showGridLines="0" topLeftCell="A13" workbookViewId="0">
      <selection sqref="A1:M1"/>
    </sheetView>
  </sheetViews>
  <sheetFormatPr baseColWidth="10" defaultRowHeight="12" x14ac:dyDescent="0.2"/>
  <cols>
    <col min="1" max="1" width="21.140625" style="356" customWidth="1"/>
    <col min="2" max="2" width="8" style="356" bestFit="1" customWidth="1"/>
    <col min="3" max="3" width="7.7109375" style="356" bestFit="1" customWidth="1"/>
    <col min="4" max="4" width="8" style="356" bestFit="1" customWidth="1"/>
    <col min="5" max="5" width="7.7109375" style="356" bestFit="1" customWidth="1"/>
    <col min="6" max="6" width="11" style="356" customWidth="1"/>
    <col min="7" max="7" width="9.42578125" style="356" customWidth="1"/>
    <col min="8" max="9" width="11" style="356" customWidth="1"/>
    <col min="10" max="10" width="11.28515625" style="356" customWidth="1"/>
    <col min="11" max="11" width="10.28515625" style="356" customWidth="1"/>
    <col min="12" max="12" width="9.42578125" style="356" customWidth="1"/>
    <col min="13" max="13" width="7.42578125" style="356" customWidth="1"/>
    <col min="14" max="14" width="9.85546875" style="356" customWidth="1"/>
    <col min="15" max="19" width="11.42578125" style="356"/>
    <col min="20" max="20" width="17.140625" style="356" customWidth="1"/>
    <col min="21" max="16384" width="11.42578125" style="356"/>
  </cols>
  <sheetData>
    <row r="1" spans="1:22" s="537" customFormat="1" ht="45" customHeight="1" x14ac:dyDescent="0.25">
      <c r="A1" s="772" t="s">
        <v>571</v>
      </c>
      <c r="B1" s="772"/>
      <c r="C1" s="772"/>
      <c r="D1" s="772"/>
      <c r="E1" s="772"/>
      <c r="F1" s="772"/>
      <c r="G1" s="772"/>
      <c r="H1" s="772"/>
      <c r="I1" s="772"/>
      <c r="J1" s="772"/>
      <c r="K1" s="772"/>
      <c r="L1" s="772"/>
      <c r="M1" s="772"/>
      <c r="N1" s="553"/>
      <c r="O1" s="554"/>
      <c r="P1" s="633" t="s">
        <v>344</v>
      </c>
    </row>
    <row r="2" spans="1:22" s="299" customFormat="1" ht="6" customHeight="1" x14ac:dyDescent="0.25">
      <c r="A2" s="301"/>
      <c r="B2" s="301"/>
      <c r="C2" s="301"/>
      <c r="D2" s="301"/>
      <c r="E2" s="354"/>
      <c r="F2" s="354"/>
      <c r="G2" s="354"/>
      <c r="H2" s="354"/>
      <c r="I2" s="354"/>
      <c r="J2" s="354"/>
      <c r="K2" s="354"/>
      <c r="L2" s="354"/>
      <c r="M2" s="354"/>
      <c r="N2" s="262"/>
    </row>
    <row r="3" spans="1:22" ht="12.75" customHeight="1" x14ac:dyDescent="0.2">
      <c r="A3" s="358"/>
      <c r="B3" s="358"/>
      <c r="C3" s="358"/>
      <c r="D3" s="358"/>
      <c r="E3" s="358"/>
      <c r="F3" s="358"/>
      <c r="G3" s="358"/>
      <c r="H3" s="358"/>
      <c r="I3" s="358"/>
      <c r="J3" s="312"/>
      <c r="K3" s="312"/>
      <c r="L3" s="312"/>
      <c r="M3" s="312"/>
      <c r="N3" s="358"/>
    </row>
    <row r="4" spans="1:22" ht="13.5" customHeight="1" x14ac:dyDescent="0.2">
      <c r="A4" s="358"/>
      <c r="B4" s="358"/>
      <c r="C4" s="358"/>
      <c r="D4" s="358"/>
      <c r="E4" s="358"/>
      <c r="F4" s="358"/>
      <c r="G4" s="358"/>
      <c r="H4" s="358"/>
      <c r="I4" s="358"/>
      <c r="J4" s="315"/>
      <c r="K4" s="315"/>
      <c r="L4" s="315"/>
      <c r="M4" s="315"/>
      <c r="N4" s="358"/>
      <c r="O4" s="378"/>
    </row>
    <row r="5" spans="1:22" ht="20.100000000000001" customHeight="1" x14ac:dyDescent="0.2">
      <c r="A5" s="788" t="s">
        <v>386</v>
      </c>
      <c r="B5" s="789" t="s">
        <v>367</v>
      </c>
      <c r="C5" s="789"/>
      <c r="D5" s="789" t="s">
        <v>366</v>
      </c>
      <c r="E5" s="789"/>
      <c r="F5" s="358"/>
      <c r="G5" s="358"/>
      <c r="H5" s="358"/>
      <c r="I5" s="358"/>
      <c r="J5" s="313"/>
      <c r="K5" s="313"/>
      <c r="L5" s="313"/>
      <c r="M5" s="313"/>
      <c r="N5" s="358"/>
      <c r="O5" s="373"/>
    </row>
    <row r="6" spans="1:22" ht="20.100000000000001" customHeight="1" x14ac:dyDescent="0.2">
      <c r="A6" s="788"/>
      <c r="B6" s="693" t="s">
        <v>380</v>
      </c>
      <c r="C6" s="693" t="s">
        <v>365</v>
      </c>
      <c r="D6" s="693" t="s">
        <v>380</v>
      </c>
      <c r="E6" s="693" t="s">
        <v>365</v>
      </c>
      <c r="F6" s="358"/>
      <c r="G6" s="358"/>
      <c r="H6" s="358"/>
      <c r="I6" s="358"/>
      <c r="J6" s="375"/>
      <c r="K6" s="375"/>
      <c r="L6" s="375"/>
      <c r="M6" s="375"/>
      <c r="N6" s="369"/>
      <c r="O6" s="373"/>
      <c r="V6" s="377"/>
    </row>
    <row r="7" spans="1:22" ht="20.100000000000001" customHeight="1" x14ac:dyDescent="0.2">
      <c r="A7" s="548" t="s">
        <v>254</v>
      </c>
      <c r="B7" s="555">
        <f>SUM(B8:B17)</f>
        <v>20299</v>
      </c>
      <c r="C7" s="556">
        <f>SUM(C8:C17)</f>
        <v>0.99999999999999989</v>
      </c>
      <c r="D7" s="555">
        <f>SUM(D8:D17)</f>
        <v>20299</v>
      </c>
      <c r="E7" s="556">
        <f>SUM(E8:E17)</f>
        <v>1.0000000000000002</v>
      </c>
      <c r="F7" s="358"/>
      <c r="G7" s="358"/>
      <c r="H7" s="358"/>
      <c r="I7" s="358"/>
      <c r="J7" s="375"/>
      <c r="K7" s="375"/>
      <c r="L7" s="375"/>
      <c r="M7" s="375"/>
      <c r="N7" s="369"/>
      <c r="O7" s="373"/>
      <c r="P7" s="373"/>
      <c r="Q7" s="372"/>
    </row>
    <row r="8" spans="1:22" s="350" customFormat="1" ht="20.100000000000001" customHeight="1" x14ac:dyDescent="0.2">
      <c r="A8" s="695" t="s">
        <v>379</v>
      </c>
      <c r="B8" s="696">
        <v>104</v>
      </c>
      <c r="C8" s="697">
        <f t="shared" ref="C8:C17" si="0">B8/$B$7</f>
        <v>5.1234050938469876E-3</v>
      </c>
      <c r="D8" s="696">
        <v>129</v>
      </c>
      <c r="E8" s="697">
        <f t="shared" ref="E8:E17" si="1">+D8/D$7</f>
        <v>6.3549928567909753E-3</v>
      </c>
      <c r="F8" s="320"/>
      <c r="G8" s="320"/>
      <c r="H8" s="320"/>
      <c r="I8" s="320"/>
      <c r="J8" s="375"/>
      <c r="K8" s="375"/>
      <c r="L8" s="375"/>
      <c r="M8" s="375"/>
      <c r="N8" s="360"/>
      <c r="O8" s="376"/>
      <c r="P8" s="376"/>
    </row>
    <row r="9" spans="1:22" s="350" customFormat="1" ht="20.100000000000001" customHeight="1" x14ac:dyDescent="0.2">
      <c r="A9" s="541" t="s">
        <v>385</v>
      </c>
      <c r="B9" s="694">
        <v>43</v>
      </c>
      <c r="C9" s="557">
        <f t="shared" si="0"/>
        <v>2.1183309522636584E-3</v>
      </c>
      <c r="D9" s="694">
        <v>60</v>
      </c>
      <c r="E9" s="557">
        <f t="shared" si="1"/>
        <v>2.9558106310655697E-3</v>
      </c>
      <c r="F9" s="320"/>
      <c r="G9" s="320"/>
      <c r="H9" s="320"/>
      <c r="I9" s="320"/>
      <c r="J9" s="375"/>
      <c r="K9" s="375"/>
      <c r="L9" s="375"/>
      <c r="M9" s="375"/>
      <c r="N9" s="360"/>
      <c r="O9" s="376"/>
      <c r="P9" s="376"/>
    </row>
    <row r="10" spans="1:22" s="350" customFormat="1" ht="20.100000000000001" customHeight="1" x14ac:dyDescent="0.2">
      <c r="A10" s="695" t="s">
        <v>377</v>
      </c>
      <c r="B10" s="696">
        <v>4408</v>
      </c>
      <c r="C10" s="697">
        <f t="shared" si="0"/>
        <v>0.21715355436228387</v>
      </c>
      <c r="D10" s="696">
        <v>4063</v>
      </c>
      <c r="E10" s="697">
        <f t="shared" si="1"/>
        <v>0.20015764323365684</v>
      </c>
      <c r="F10" s="320"/>
      <c r="G10" s="320"/>
      <c r="H10" s="320"/>
      <c r="I10" s="320"/>
      <c r="J10" s="375"/>
      <c r="K10" s="375"/>
      <c r="L10" s="375"/>
      <c r="M10" s="375"/>
      <c r="N10" s="360"/>
      <c r="O10" s="376"/>
      <c r="P10" s="376"/>
    </row>
    <row r="11" spans="1:22" s="350" customFormat="1" ht="20.100000000000001" customHeight="1" x14ac:dyDescent="0.2">
      <c r="A11" s="541" t="s">
        <v>376</v>
      </c>
      <c r="B11" s="694">
        <v>10901</v>
      </c>
      <c r="C11" s="557">
        <f t="shared" si="0"/>
        <v>0.53702152815409621</v>
      </c>
      <c r="D11" s="694">
        <v>11126</v>
      </c>
      <c r="E11" s="557">
        <f t="shared" si="1"/>
        <v>0.54810581802059211</v>
      </c>
      <c r="F11" s="320"/>
      <c r="G11" s="320"/>
      <c r="H11" s="320"/>
      <c r="I11" s="320"/>
      <c r="J11" s="375"/>
      <c r="K11" s="375"/>
      <c r="L11" s="375"/>
      <c r="M11" s="375"/>
      <c r="N11" s="369"/>
      <c r="O11" s="376"/>
      <c r="P11" s="376"/>
    </row>
    <row r="12" spans="1:22" s="350" customFormat="1" ht="20.100000000000001" customHeight="1" x14ac:dyDescent="0.2">
      <c r="A12" s="695" t="s">
        <v>375</v>
      </c>
      <c r="B12" s="696">
        <v>1086</v>
      </c>
      <c r="C12" s="697">
        <f t="shared" si="0"/>
        <v>5.3500172422286815E-2</v>
      </c>
      <c r="D12" s="696">
        <v>1097</v>
      </c>
      <c r="E12" s="697">
        <f t="shared" si="1"/>
        <v>5.404207103798217E-2</v>
      </c>
      <c r="F12" s="320"/>
      <c r="G12" s="320"/>
      <c r="H12" s="320"/>
      <c r="I12" s="320"/>
      <c r="J12" s="375"/>
      <c r="K12" s="375"/>
      <c r="L12" s="375"/>
      <c r="M12" s="375"/>
      <c r="N12" s="369"/>
      <c r="O12" s="376"/>
      <c r="P12" s="376"/>
    </row>
    <row r="13" spans="1:22" s="350" customFormat="1" ht="20.100000000000001" customHeight="1" x14ac:dyDescent="0.2">
      <c r="A13" s="541" t="s">
        <v>374</v>
      </c>
      <c r="B13" s="694">
        <v>754</v>
      </c>
      <c r="C13" s="557">
        <f t="shared" si="0"/>
        <v>3.7144686930390657E-2</v>
      </c>
      <c r="D13" s="694">
        <v>725</v>
      </c>
      <c r="E13" s="557">
        <f t="shared" si="1"/>
        <v>3.5716045125375635E-2</v>
      </c>
      <c r="F13" s="320"/>
      <c r="G13" s="320"/>
      <c r="H13" s="320"/>
      <c r="I13" s="320"/>
      <c r="J13" s="375"/>
      <c r="K13" s="375"/>
      <c r="L13" s="375"/>
      <c r="M13" s="375"/>
      <c r="N13" s="369"/>
      <c r="O13" s="376"/>
      <c r="P13" s="376"/>
    </row>
    <row r="14" spans="1:22" s="350" customFormat="1" ht="20.100000000000001" customHeight="1" x14ac:dyDescent="0.2">
      <c r="A14" s="695" t="s">
        <v>373</v>
      </c>
      <c r="B14" s="696">
        <v>440</v>
      </c>
      <c r="C14" s="697">
        <f t="shared" si="0"/>
        <v>2.1675944627814178E-2</v>
      </c>
      <c r="D14" s="696">
        <v>422</v>
      </c>
      <c r="E14" s="697">
        <f t="shared" si="1"/>
        <v>2.0789201438494508E-2</v>
      </c>
      <c r="F14" s="320"/>
      <c r="G14" s="320"/>
      <c r="H14" s="320"/>
      <c r="I14" s="320"/>
      <c r="J14" s="375"/>
      <c r="K14" s="375"/>
      <c r="L14" s="375"/>
      <c r="M14" s="375"/>
      <c r="N14" s="369"/>
      <c r="O14" s="376"/>
      <c r="P14" s="376"/>
    </row>
    <row r="15" spans="1:22" s="299" customFormat="1" ht="20.100000000000001" customHeight="1" x14ac:dyDescent="0.2">
      <c r="A15" s="541" t="s">
        <v>372</v>
      </c>
      <c r="B15" s="694">
        <v>1712</v>
      </c>
      <c r="C15" s="557">
        <f t="shared" si="0"/>
        <v>8.433913000640425E-2</v>
      </c>
      <c r="D15" s="694">
        <v>1617</v>
      </c>
      <c r="E15" s="557">
        <f t="shared" si="1"/>
        <v>7.96590965072171E-2</v>
      </c>
      <c r="F15" s="301"/>
      <c r="G15" s="301"/>
      <c r="H15" s="301"/>
      <c r="I15" s="301"/>
      <c r="J15" s="375"/>
      <c r="K15" s="375"/>
      <c r="L15" s="375"/>
      <c r="M15" s="375"/>
      <c r="N15" s="369"/>
      <c r="O15" s="374"/>
      <c r="P15" s="374"/>
    </row>
    <row r="16" spans="1:22" ht="20.100000000000001" customHeight="1" x14ac:dyDescent="0.2">
      <c r="A16" s="695" t="s">
        <v>371</v>
      </c>
      <c r="B16" s="696">
        <v>62</v>
      </c>
      <c r="C16" s="697">
        <f t="shared" si="0"/>
        <v>3.0543376521010887E-3</v>
      </c>
      <c r="D16" s="696">
        <v>38</v>
      </c>
      <c r="E16" s="697">
        <f t="shared" si="1"/>
        <v>1.8720133996748608E-3</v>
      </c>
      <c r="F16" s="358"/>
      <c r="G16" s="358"/>
      <c r="H16" s="358"/>
      <c r="I16" s="358"/>
      <c r="J16" s="358"/>
      <c r="K16" s="358"/>
      <c r="L16" s="358"/>
      <c r="M16" s="358"/>
      <c r="N16" s="358"/>
      <c r="O16" s="373"/>
      <c r="P16" s="373"/>
      <c r="Q16" s="372"/>
    </row>
    <row r="17" spans="1:23" ht="20.100000000000001" customHeight="1" x14ac:dyDescent="0.2">
      <c r="A17" s="541" t="s">
        <v>370</v>
      </c>
      <c r="B17" s="694">
        <v>789</v>
      </c>
      <c r="C17" s="557">
        <f t="shared" si="0"/>
        <v>3.8868909798512243E-2</v>
      </c>
      <c r="D17" s="694">
        <v>1022</v>
      </c>
      <c r="E17" s="557">
        <f t="shared" si="1"/>
        <v>5.0347307749150201E-2</v>
      </c>
      <c r="F17" s="358"/>
      <c r="G17" s="358"/>
      <c r="H17" s="358"/>
      <c r="I17" s="358"/>
      <c r="J17" s="358"/>
      <c r="K17" s="358"/>
      <c r="L17" s="358"/>
      <c r="M17" s="358"/>
      <c r="N17" s="358"/>
      <c r="O17" s="373"/>
      <c r="P17" s="373"/>
      <c r="Q17" s="372"/>
    </row>
    <row r="18" spans="1:23" ht="7.5" customHeight="1" x14ac:dyDescent="0.2">
      <c r="A18" s="358"/>
      <c r="B18" s="358"/>
      <c r="C18" s="358"/>
      <c r="D18" s="358"/>
      <c r="E18" s="358"/>
      <c r="F18" s="358"/>
      <c r="G18" s="358"/>
      <c r="H18" s="358"/>
      <c r="I18" s="358"/>
      <c r="J18" s="358"/>
      <c r="K18" s="358"/>
      <c r="L18" s="358"/>
      <c r="M18" s="358"/>
      <c r="N18" s="358"/>
      <c r="O18" s="371"/>
      <c r="P18" s="371"/>
      <c r="Q18" s="371"/>
      <c r="R18" s="352"/>
      <c r="S18" s="352"/>
    </row>
    <row r="19" spans="1:23" ht="12" customHeight="1" x14ac:dyDescent="0.25">
      <c r="A19" s="358"/>
      <c r="B19" s="358"/>
      <c r="C19" s="358"/>
      <c r="D19" s="358"/>
      <c r="E19" s="358"/>
      <c r="F19" s="358"/>
      <c r="G19" s="358"/>
      <c r="H19" s="358"/>
      <c r="I19" s="358"/>
      <c r="J19" s="358"/>
      <c r="K19" s="358"/>
      <c r="L19" s="358"/>
      <c r="M19" s="358"/>
      <c r="N19" s="358"/>
      <c r="O19" s="370"/>
      <c r="P19" s="367"/>
      <c r="Q19" s="312"/>
      <c r="R19" s="783"/>
      <c r="S19" s="783"/>
      <c r="W19" s="359"/>
    </row>
    <row r="20" spans="1:23" ht="12.6" customHeight="1" x14ac:dyDescent="0.2">
      <c r="A20" s="358"/>
      <c r="B20" s="358"/>
      <c r="C20" s="358"/>
      <c r="D20" s="358"/>
      <c r="E20" s="358"/>
      <c r="F20" s="358"/>
      <c r="G20" s="358"/>
      <c r="H20" s="358"/>
      <c r="I20" s="358"/>
      <c r="J20" s="358"/>
      <c r="K20" s="358"/>
      <c r="L20" s="358"/>
      <c r="M20" s="358"/>
      <c r="N20" s="358"/>
      <c r="O20" s="367"/>
      <c r="P20" s="368"/>
      <c r="Q20" s="344"/>
      <c r="R20" s="311"/>
      <c r="S20" s="347"/>
    </row>
    <row r="21" spans="1:23" ht="12.6" customHeight="1" x14ac:dyDescent="0.2">
      <c r="A21" s="358"/>
      <c r="B21" s="358"/>
      <c r="C21" s="358"/>
      <c r="D21" s="358"/>
      <c r="E21" s="358"/>
      <c r="F21" s="358"/>
      <c r="G21" s="358"/>
      <c r="H21" s="358"/>
      <c r="I21" s="358"/>
      <c r="J21" s="358"/>
      <c r="K21" s="358"/>
      <c r="L21" s="358"/>
      <c r="M21" s="358"/>
      <c r="N21" s="358"/>
      <c r="O21" s="367"/>
      <c r="P21" s="368"/>
      <c r="Q21" s="344"/>
      <c r="R21" s="311"/>
      <c r="S21" s="347"/>
    </row>
    <row r="22" spans="1:23" ht="12.6" customHeight="1" x14ac:dyDescent="0.2">
      <c r="A22" s="358"/>
      <c r="B22" s="358"/>
      <c r="C22" s="358"/>
      <c r="D22" s="358"/>
      <c r="E22" s="358"/>
      <c r="F22" s="358"/>
      <c r="G22" s="358"/>
      <c r="H22" s="358"/>
      <c r="I22" s="358"/>
      <c r="J22" s="358"/>
      <c r="K22" s="358"/>
      <c r="L22" s="358"/>
      <c r="M22" s="358"/>
      <c r="N22" s="369"/>
      <c r="O22" s="367"/>
      <c r="P22" s="368"/>
      <c r="Q22" s="344"/>
      <c r="R22" s="311"/>
      <c r="S22" s="347"/>
    </row>
    <row r="23" spans="1:23" ht="12.6" customHeight="1" x14ac:dyDescent="0.2">
      <c r="A23" s="358"/>
      <c r="B23" s="358"/>
      <c r="C23" s="358"/>
      <c r="D23" s="358"/>
      <c r="E23" s="358"/>
      <c r="F23" s="358"/>
      <c r="G23" s="358"/>
      <c r="H23" s="358"/>
      <c r="I23" s="358"/>
      <c r="J23" s="358"/>
      <c r="K23" s="358"/>
      <c r="L23" s="358"/>
      <c r="M23" s="358"/>
      <c r="N23" s="358"/>
      <c r="O23" s="367"/>
      <c r="P23" s="311"/>
      <c r="Q23" s="344"/>
      <c r="R23" s="311"/>
      <c r="S23" s="347"/>
    </row>
    <row r="24" spans="1:23" ht="12.6" customHeight="1" x14ac:dyDescent="0.2">
      <c r="A24" s="358"/>
      <c r="B24" s="358"/>
      <c r="C24" s="358"/>
      <c r="D24" s="358"/>
      <c r="E24" s="358"/>
      <c r="F24" s="358"/>
      <c r="G24" s="358"/>
      <c r="H24" s="358"/>
      <c r="I24" s="358"/>
      <c r="J24" s="358"/>
      <c r="K24" s="358"/>
      <c r="L24" s="358"/>
      <c r="M24" s="358"/>
      <c r="N24" s="358"/>
      <c r="O24" s="367"/>
      <c r="P24" s="311"/>
      <c r="Q24" s="344"/>
      <c r="R24" s="311"/>
      <c r="S24" s="347"/>
    </row>
    <row r="25" spans="1:23" ht="12.6" customHeight="1" x14ac:dyDescent="0.2">
      <c r="A25" s="358"/>
      <c r="B25" s="358"/>
      <c r="C25" s="358"/>
      <c r="D25" s="358"/>
      <c r="E25" s="358"/>
      <c r="F25" s="358"/>
      <c r="G25" s="358"/>
      <c r="H25" s="358"/>
      <c r="I25" s="358"/>
      <c r="J25" s="358"/>
      <c r="K25" s="358"/>
      <c r="L25" s="358"/>
      <c r="M25" s="358"/>
      <c r="N25" s="358"/>
      <c r="O25" s="366"/>
      <c r="P25" s="365"/>
      <c r="Q25" s="344"/>
      <c r="R25" s="364"/>
      <c r="S25" s="347"/>
    </row>
    <row r="26" spans="1:23" ht="12.6" customHeight="1" x14ac:dyDescent="0.2">
      <c r="A26" s="358"/>
      <c r="B26" s="358"/>
      <c r="C26" s="358"/>
      <c r="D26" s="358"/>
      <c r="E26" s="358"/>
      <c r="F26" s="358"/>
      <c r="G26" s="358"/>
      <c r="H26" s="358"/>
      <c r="I26" s="358"/>
      <c r="J26" s="358"/>
      <c r="K26" s="358"/>
      <c r="L26" s="358"/>
      <c r="M26" s="358"/>
      <c r="N26" s="358"/>
      <c r="O26" s="363"/>
      <c r="P26" s="362"/>
      <c r="Q26" s="362"/>
      <c r="R26" s="361"/>
      <c r="S26" s="361"/>
    </row>
    <row r="27" spans="1:23" ht="12.6" customHeight="1" x14ac:dyDescent="0.2">
      <c r="A27" s="358"/>
      <c r="B27" s="358"/>
      <c r="C27" s="358"/>
      <c r="D27" s="358"/>
      <c r="E27" s="358"/>
      <c r="F27" s="358"/>
      <c r="G27" s="358"/>
      <c r="H27" s="358"/>
      <c r="I27" s="358"/>
      <c r="J27" s="358"/>
      <c r="K27" s="358"/>
      <c r="L27" s="358"/>
      <c r="M27" s="358"/>
      <c r="N27" s="358"/>
      <c r="O27" s="361"/>
      <c r="P27" s="362"/>
      <c r="Q27" s="362"/>
      <c r="R27" s="361"/>
      <c r="S27" s="361"/>
    </row>
    <row r="28" spans="1:23" ht="12.6" customHeight="1" x14ac:dyDescent="0.2">
      <c r="A28" s="358"/>
      <c r="B28" s="358"/>
      <c r="C28" s="358"/>
      <c r="D28" s="358"/>
      <c r="E28" s="358"/>
      <c r="F28" s="358"/>
      <c r="G28" s="358"/>
      <c r="H28" s="358"/>
      <c r="I28" s="358"/>
      <c r="J28" s="358"/>
      <c r="K28" s="358"/>
      <c r="L28" s="358"/>
      <c r="M28" s="358"/>
      <c r="N28" s="358"/>
      <c r="O28" s="361"/>
      <c r="P28" s="362"/>
      <c r="Q28" s="362"/>
      <c r="R28" s="361"/>
      <c r="S28" s="361"/>
    </row>
    <row r="29" spans="1:23" ht="9.9499999999999993" customHeight="1" x14ac:dyDescent="0.2">
      <c r="A29" s="750" t="s">
        <v>561</v>
      </c>
      <c r="B29" s="358"/>
      <c r="C29" s="358"/>
      <c r="D29" s="358"/>
      <c r="E29" s="358"/>
      <c r="F29" s="358"/>
      <c r="G29" s="358"/>
      <c r="H29" s="358"/>
      <c r="I29" s="358"/>
      <c r="J29" s="358"/>
      <c r="K29" s="358"/>
      <c r="L29" s="358"/>
      <c r="M29" s="358"/>
      <c r="N29" s="358"/>
      <c r="O29" s="361"/>
      <c r="P29" s="352"/>
      <c r="Q29" s="352"/>
      <c r="R29" s="352"/>
      <c r="S29" s="352"/>
    </row>
    <row r="30" spans="1:23" ht="12.6" customHeight="1" x14ac:dyDescent="0.2">
      <c r="A30" s="358"/>
      <c r="B30" s="358"/>
      <c r="C30" s="358"/>
      <c r="D30" s="358"/>
      <c r="E30" s="358"/>
      <c r="F30" s="358"/>
      <c r="G30" s="358"/>
      <c r="H30" s="358"/>
      <c r="I30" s="358"/>
      <c r="J30" s="358"/>
      <c r="K30" s="358"/>
      <c r="L30" s="358"/>
      <c r="M30" s="358"/>
      <c r="N30" s="360"/>
      <c r="O30" s="345"/>
      <c r="P30" s="312"/>
      <c r="Q30" s="312"/>
      <c r="R30" s="783"/>
      <c r="S30" s="783"/>
    </row>
    <row r="31" spans="1:23" ht="12.6" customHeight="1" x14ac:dyDescent="0.2">
      <c r="A31" s="358"/>
      <c r="B31" s="358"/>
      <c r="C31" s="358"/>
      <c r="D31" s="358"/>
      <c r="E31" s="358"/>
      <c r="F31" s="358"/>
      <c r="G31" s="358"/>
      <c r="H31" s="358"/>
      <c r="I31" s="358"/>
      <c r="J31" s="358"/>
      <c r="K31" s="358"/>
      <c r="L31" s="358"/>
      <c r="M31" s="358"/>
      <c r="N31" s="358"/>
      <c r="O31" s="340"/>
      <c r="P31" s="311"/>
      <c r="Q31" s="344"/>
      <c r="R31" s="311"/>
      <c r="S31" s="344"/>
    </row>
    <row r="32" spans="1:23" ht="12.6" customHeight="1" x14ac:dyDescent="0.2">
      <c r="A32" s="358"/>
      <c r="B32" s="358"/>
      <c r="C32" s="358"/>
      <c r="D32" s="358"/>
      <c r="E32" s="358"/>
      <c r="F32" s="358"/>
      <c r="G32" s="358"/>
      <c r="H32" s="358"/>
      <c r="I32" s="358"/>
      <c r="J32" s="358"/>
      <c r="K32" s="358"/>
      <c r="L32" s="358"/>
      <c r="M32" s="358"/>
      <c r="N32" s="358"/>
      <c r="O32" s="340"/>
      <c r="P32" s="311"/>
      <c r="Q32" s="344"/>
      <c r="R32" s="311"/>
      <c r="S32" s="344"/>
    </row>
    <row r="33" spans="1:19" ht="15.75" customHeight="1" x14ac:dyDescent="0.2">
      <c r="A33" s="358"/>
      <c r="B33" s="358"/>
      <c r="C33" s="358"/>
      <c r="D33" s="358"/>
      <c r="E33" s="358"/>
      <c r="F33" s="358"/>
      <c r="G33" s="358"/>
      <c r="H33" s="358"/>
      <c r="I33" s="358"/>
      <c r="J33" s="358"/>
      <c r="K33" s="358"/>
      <c r="L33" s="358"/>
      <c r="M33" s="358"/>
      <c r="N33" s="358"/>
      <c r="O33" s="340"/>
      <c r="P33" s="311"/>
      <c r="Q33" s="344"/>
      <c r="R33" s="311"/>
      <c r="S33" s="344"/>
    </row>
    <row r="34" spans="1:19" ht="16.5" customHeight="1" x14ac:dyDescent="0.2">
      <c r="A34" s="358"/>
      <c r="B34" s="358"/>
      <c r="C34" s="358"/>
      <c r="D34" s="358"/>
      <c r="E34" s="358"/>
      <c r="F34" s="358"/>
      <c r="G34" s="358"/>
      <c r="H34" s="358"/>
      <c r="I34" s="358"/>
      <c r="J34" s="358"/>
      <c r="K34" s="358"/>
      <c r="L34" s="358"/>
      <c r="M34" s="358"/>
      <c r="N34" s="358"/>
      <c r="O34" s="340"/>
      <c r="P34" s="311"/>
      <c r="Q34" s="344"/>
      <c r="R34" s="311"/>
      <c r="S34" s="344"/>
    </row>
    <row r="35" spans="1:19" ht="16.5" customHeight="1" x14ac:dyDescent="0.2">
      <c r="A35" s="358"/>
      <c r="B35" s="358"/>
      <c r="C35" s="358"/>
      <c r="D35" s="358"/>
      <c r="E35" s="358"/>
      <c r="F35" s="358"/>
      <c r="G35" s="358"/>
      <c r="H35" s="358"/>
      <c r="I35" s="358"/>
      <c r="J35" s="358"/>
      <c r="K35" s="358"/>
      <c r="L35" s="358"/>
      <c r="M35" s="358"/>
      <c r="N35" s="358"/>
      <c r="O35" s="340"/>
      <c r="P35" s="311"/>
      <c r="Q35" s="344"/>
      <c r="R35" s="311"/>
      <c r="S35" s="344"/>
    </row>
    <row r="36" spans="1:19" ht="15.75" customHeight="1" x14ac:dyDescent="0.2">
      <c r="A36" s="358"/>
      <c r="B36" s="358"/>
      <c r="C36" s="358"/>
      <c r="D36" s="358"/>
      <c r="E36" s="358"/>
      <c r="F36" s="358"/>
      <c r="G36" s="358"/>
      <c r="H36" s="358"/>
      <c r="I36" s="358"/>
      <c r="J36" s="358"/>
      <c r="K36" s="358"/>
      <c r="L36" s="358"/>
      <c r="M36" s="358"/>
      <c r="N36" s="358"/>
    </row>
    <row r="37" spans="1:19" ht="7.5" customHeight="1" x14ac:dyDescent="0.2">
      <c r="A37" s="358"/>
      <c r="B37" s="358"/>
      <c r="C37" s="358"/>
      <c r="D37" s="358"/>
      <c r="E37" s="358"/>
      <c r="F37" s="358"/>
      <c r="G37" s="358"/>
      <c r="H37" s="358"/>
      <c r="I37" s="358"/>
      <c r="J37" s="358"/>
      <c r="K37" s="358"/>
      <c r="L37" s="358"/>
      <c r="M37" s="358"/>
    </row>
    <row r="38" spans="1:19" ht="91.5" customHeight="1" x14ac:dyDescent="0.2">
      <c r="A38" s="358"/>
      <c r="B38" s="358"/>
      <c r="C38" s="358"/>
      <c r="D38" s="358"/>
      <c r="E38" s="358"/>
      <c r="F38" s="358"/>
      <c r="G38" s="358"/>
      <c r="H38" s="358"/>
      <c r="I38" s="358"/>
      <c r="J38" s="358"/>
      <c r="K38" s="358"/>
      <c r="L38" s="358"/>
      <c r="M38" s="358"/>
    </row>
    <row r="62" spans="1:1" x14ac:dyDescent="0.2">
      <c r="A62" s="357"/>
    </row>
  </sheetData>
  <mergeCells count="6">
    <mergeCell ref="A1:M1"/>
    <mergeCell ref="R30:S30"/>
    <mergeCell ref="A5:A6"/>
    <mergeCell ref="B5:C5"/>
    <mergeCell ref="D5:E5"/>
    <mergeCell ref="R19:S19"/>
  </mergeCells>
  <hyperlinks>
    <hyperlink ref="P1" location="Indice!A9" display="INICIO"/>
  </hyperlinks>
  <printOptions horizontalCentered="1"/>
  <pageMargins left="0" right="0" top="1.1023622047244095" bottom="0.74803149606299213" header="0" footer="0.31496062992125984"/>
  <pageSetup paperSize="9" scale="85" firstPageNumber="23" orientation="landscape" useFirstPageNumber="1" r:id="rId1"/>
  <headerFooter scaleWithDoc="0">
    <oddHeader>&amp;C&amp;G</oddHeader>
    <oddFooter>&amp;C&amp;"-,Negrita"&amp;20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M69"/>
  <sheetViews>
    <sheetView showGridLines="0" topLeftCell="A13" workbookViewId="0">
      <selection activeCell="B12" sqref="B12"/>
    </sheetView>
  </sheetViews>
  <sheetFormatPr baseColWidth="10" defaultRowHeight="12" x14ac:dyDescent="0.25"/>
  <cols>
    <col min="1" max="1" width="11.28515625" style="299" customWidth="1"/>
    <col min="2" max="2" width="19.28515625" style="299" customWidth="1"/>
    <col min="3" max="8" width="16.7109375" style="299" customWidth="1"/>
    <col min="9" max="9" width="12.140625" style="299" customWidth="1"/>
    <col min="10" max="10" width="6" style="299" customWidth="1"/>
    <col min="11" max="16384" width="11.42578125" style="299"/>
  </cols>
  <sheetData>
    <row r="1" spans="1:13" s="537" customFormat="1" ht="57" customHeight="1" x14ac:dyDescent="0.25">
      <c r="A1" s="790" t="s">
        <v>572</v>
      </c>
      <c r="B1" s="790"/>
      <c r="C1" s="790"/>
      <c r="D1" s="790"/>
      <c r="E1" s="790"/>
      <c r="F1" s="790"/>
      <c r="G1" s="790"/>
      <c r="H1" s="790"/>
      <c r="I1" s="790"/>
      <c r="J1" s="558"/>
      <c r="K1" s="558"/>
      <c r="L1" s="700" t="s">
        <v>344</v>
      </c>
      <c r="M1" s="535"/>
    </row>
    <row r="2" spans="1:13" ht="15.75" x14ac:dyDescent="0.25">
      <c r="A2" s="791"/>
      <c r="B2" s="791"/>
      <c r="C2" s="791"/>
      <c r="D2" s="791"/>
      <c r="E2" s="791"/>
      <c r="F2" s="791"/>
      <c r="G2" s="791"/>
      <c r="H2" s="791"/>
      <c r="I2" s="791"/>
      <c r="J2" s="402"/>
      <c r="K2" s="401"/>
      <c r="L2" s="401"/>
      <c r="M2" s="301"/>
    </row>
    <row r="3" spans="1:13" ht="17.25" customHeight="1" x14ac:dyDescent="0.25">
      <c r="B3" s="792" t="s">
        <v>391</v>
      </c>
      <c r="C3" s="777" t="s">
        <v>573</v>
      </c>
      <c r="D3" s="777"/>
      <c r="E3" s="777"/>
      <c r="F3" s="777"/>
      <c r="G3" s="777"/>
      <c r="H3" s="777"/>
      <c r="I3" s="312"/>
      <c r="J3" s="301"/>
      <c r="K3" s="399"/>
    </row>
    <row r="4" spans="1:13" ht="15" customHeight="1" x14ac:dyDescent="0.25">
      <c r="B4" s="793"/>
      <c r="C4" s="777" t="s">
        <v>390</v>
      </c>
      <c r="D4" s="777"/>
      <c r="E4" s="777" t="s">
        <v>389</v>
      </c>
      <c r="F4" s="777"/>
      <c r="G4" s="770" t="s">
        <v>388</v>
      </c>
      <c r="H4" s="770"/>
      <c r="I4" s="400"/>
      <c r="J4" s="301"/>
      <c r="K4" s="399"/>
    </row>
    <row r="5" spans="1:13" ht="15.75" customHeight="1" x14ac:dyDescent="0.25">
      <c r="B5" s="793"/>
      <c r="C5" s="683" t="s">
        <v>367</v>
      </c>
      <c r="D5" s="683" t="s">
        <v>366</v>
      </c>
      <c r="E5" s="683" t="s">
        <v>367</v>
      </c>
      <c r="F5" s="683" t="s">
        <v>366</v>
      </c>
      <c r="G5" s="683" t="s">
        <v>367</v>
      </c>
      <c r="H5" s="683" t="s">
        <v>366</v>
      </c>
      <c r="I5" s="398"/>
      <c r="J5" s="324"/>
      <c r="K5" s="397"/>
      <c r="L5" s="397"/>
      <c r="M5" s="397"/>
    </row>
    <row r="6" spans="1:13" ht="14.25" customHeight="1" x14ac:dyDescent="0.25">
      <c r="B6" s="559" t="s">
        <v>254</v>
      </c>
      <c r="C6" s="560">
        <f t="shared" ref="C6:H6" si="0">SUM(C8:C13)</f>
        <v>52255</v>
      </c>
      <c r="D6" s="560">
        <f t="shared" si="0"/>
        <v>54069</v>
      </c>
      <c r="E6" s="560">
        <f t="shared" si="0"/>
        <v>4926</v>
      </c>
      <c r="F6" s="560">
        <f t="shared" si="0"/>
        <v>3330</v>
      </c>
      <c r="G6" s="560">
        <f t="shared" si="0"/>
        <v>572</v>
      </c>
      <c r="H6" s="560">
        <f t="shared" si="0"/>
        <v>354</v>
      </c>
      <c r="I6" s="396"/>
      <c r="J6" s="324"/>
    </row>
    <row r="7" spans="1:13" s="350" customFormat="1" ht="12.75" customHeight="1" x14ac:dyDescent="0.25">
      <c r="B7" s="681" t="s">
        <v>387</v>
      </c>
      <c r="C7" s="698">
        <f>C6/57753</f>
        <v>0.90480148217408618</v>
      </c>
      <c r="D7" s="698">
        <f>+D6/57753</f>
        <v>0.93621110591657575</v>
      </c>
      <c r="E7" s="698">
        <f>+E6/57753</f>
        <v>8.5294270427510255E-2</v>
      </c>
      <c r="F7" s="698">
        <f>+F6/57753</f>
        <v>5.7659342371824837E-2</v>
      </c>
      <c r="G7" s="698">
        <f>+G6/57753</f>
        <v>9.904247398403546E-3</v>
      </c>
      <c r="H7" s="698">
        <f>+H6/57753</f>
        <v>6.129551711599397E-3</v>
      </c>
      <c r="I7" s="395"/>
      <c r="J7" s="395"/>
    </row>
    <row r="8" spans="1:13" s="350" customFormat="1" ht="12.75" customHeight="1" x14ac:dyDescent="0.2">
      <c r="B8" s="561" t="s">
        <v>294</v>
      </c>
      <c r="C8" s="550">
        <v>28387</v>
      </c>
      <c r="D8" s="550">
        <v>29295</v>
      </c>
      <c r="E8" s="550">
        <v>2831</v>
      </c>
      <c r="F8" s="550">
        <v>1911</v>
      </c>
      <c r="G8" s="550">
        <v>358</v>
      </c>
      <c r="H8" s="550">
        <v>208</v>
      </c>
      <c r="I8" s="394"/>
      <c r="J8" s="392"/>
    </row>
    <row r="9" spans="1:13" s="350" customFormat="1" ht="12.75" customHeight="1" x14ac:dyDescent="0.2">
      <c r="B9" s="686" t="s">
        <v>295</v>
      </c>
      <c r="C9" s="691">
        <v>21531</v>
      </c>
      <c r="D9" s="691">
        <v>22467</v>
      </c>
      <c r="E9" s="691">
        <v>1848</v>
      </c>
      <c r="F9" s="691">
        <v>1240</v>
      </c>
      <c r="G9" s="691">
        <v>183</v>
      </c>
      <c r="H9" s="691">
        <v>127</v>
      </c>
      <c r="I9" s="394"/>
      <c r="J9" s="392"/>
    </row>
    <row r="10" spans="1:13" s="350" customFormat="1" ht="12.75" customHeight="1" x14ac:dyDescent="0.2">
      <c r="B10" s="561" t="s">
        <v>296</v>
      </c>
      <c r="C10" s="550">
        <v>2025</v>
      </c>
      <c r="D10" s="550">
        <v>2042</v>
      </c>
      <c r="E10" s="550">
        <v>160</v>
      </c>
      <c r="F10" s="550">
        <v>131</v>
      </c>
      <c r="G10" s="550">
        <v>28</v>
      </c>
      <c r="H10" s="550">
        <v>18</v>
      </c>
      <c r="I10" s="394"/>
      <c r="J10" s="392"/>
    </row>
    <row r="11" spans="1:13" s="350" customFormat="1" ht="12.75" customHeight="1" x14ac:dyDescent="0.2">
      <c r="B11" s="686" t="s">
        <v>297</v>
      </c>
      <c r="C11" s="691">
        <v>176</v>
      </c>
      <c r="D11" s="691">
        <v>174</v>
      </c>
      <c r="E11" s="691">
        <v>34</v>
      </c>
      <c r="F11" s="691">
        <v>31</v>
      </c>
      <c r="G11" s="691">
        <v>0</v>
      </c>
      <c r="H11" s="691">
        <v>1</v>
      </c>
      <c r="I11" s="394"/>
      <c r="J11" s="392"/>
    </row>
    <row r="12" spans="1:13" s="350" customFormat="1" ht="12.75" customHeight="1" x14ac:dyDescent="0.2">
      <c r="B12" s="561" t="s">
        <v>567</v>
      </c>
      <c r="C12" s="550">
        <v>2</v>
      </c>
      <c r="D12" s="550">
        <v>1</v>
      </c>
      <c r="E12" s="550">
        <v>0</v>
      </c>
      <c r="F12" s="550">
        <v>0</v>
      </c>
      <c r="G12" s="550">
        <v>0</v>
      </c>
      <c r="H12" s="550">
        <v>0</v>
      </c>
      <c r="I12" s="393"/>
      <c r="J12" s="392"/>
    </row>
    <row r="13" spans="1:13" s="350" customFormat="1" ht="12.75" customHeight="1" x14ac:dyDescent="0.2">
      <c r="B13" s="686" t="s">
        <v>42</v>
      </c>
      <c r="C13" s="699">
        <v>134</v>
      </c>
      <c r="D13" s="691">
        <v>90</v>
      </c>
      <c r="E13" s="691">
        <v>53</v>
      </c>
      <c r="F13" s="691">
        <v>17</v>
      </c>
      <c r="G13" s="691">
        <v>3</v>
      </c>
      <c r="H13" s="691">
        <v>0</v>
      </c>
      <c r="I13" s="393"/>
      <c r="J13" s="392"/>
    </row>
    <row r="14" spans="1:13" ht="12" customHeight="1" x14ac:dyDescent="0.25">
      <c r="A14" s="301"/>
      <c r="B14" s="391"/>
      <c r="C14" s="301"/>
      <c r="D14" s="301"/>
      <c r="E14" s="301"/>
      <c r="F14" s="301"/>
      <c r="G14" s="301"/>
      <c r="H14" s="301"/>
      <c r="I14" s="301"/>
      <c r="J14" s="301"/>
    </row>
    <row r="15" spans="1:13" ht="11.25" customHeight="1" x14ac:dyDescent="0.25">
      <c r="A15" s="301"/>
      <c r="B15" s="301"/>
      <c r="C15" s="301"/>
      <c r="D15" s="301"/>
      <c r="E15" s="301"/>
      <c r="F15" s="301"/>
      <c r="G15" s="301"/>
      <c r="H15" s="301"/>
      <c r="I15" s="301"/>
      <c r="J15" s="301"/>
    </row>
    <row r="16" spans="1:13" ht="11.25" customHeight="1" x14ac:dyDescent="0.25">
      <c r="A16" s="301"/>
      <c r="B16" s="301"/>
      <c r="C16" s="301"/>
      <c r="D16" s="301"/>
      <c r="E16" s="301"/>
      <c r="F16" s="301"/>
      <c r="G16" s="301"/>
      <c r="H16" s="301"/>
      <c r="I16" s="301"/>
      <c r="J16" s="301"/>
    </row>
    <row r="17" spans="1:13" ht="11.25" customHeight="1" x14ac:dyDescent="0.25">
      <c r="A17" s="301"/>
      <c r="B17" s="301"/>
      <c r="C17" s="301"/>
      <c r="D17" s="301"/>
      <c r="E17" s="301"/>
      <c r="F17" s="301"/>
      <c r="G17" s="301"/>
      <c r="H17" s="301"/>
      <c r="I17" s="301"/>
      <c r="J17" s="301"/>
      <c r="L17" s="374"/>
      <c r="M17" s="374"/>
    </row>
    <row r="18" spans="1:13" ht="11.25" customHeight="1" x14ac:dyDescent="0.25">
      <c r="A18" s="301"/>
      <c r="B18" s="301"/>
      <c r="C18" s="301"/>
      <c r="D18" s="301"/>
      <c r="E18" s="301"/>
      <c r="F18" s="301"/>
      <c r="G18" s="301"/>
      <c r="H18" s="301"/>
      <c r="I18" s="301"/>
      <c r="J18" s="301"/>
      <c r="L18" s="374"/>
      <c r="M18" s="374"/>
    </row>
    <row r="19" spans="1:13" ht="11.25" customHeight="1" x14ac:dyDescent="0.25">
      <c r="A19" s="301"/>
      <c r="B19" s="301"/>
      <c r="C19" s="301"/>
      <c r="D19" s="301"/>
      <c r="E19" s="301"/>
      <c r="F19" s="301"/>
      <c r="G19" s="301"/>
      <c r="H19" s="301"/>
      <c r="I19" s="301"/>
      <c r="J19" s="301"/>
    </row>
    <row r="20" spans="1:13" ht="11.25" customHeight="1" x14ac:dyDescent="0.25">
      <c r="A20" s="301"/>
      <c r="B20" s="301"/>
      <c r="C20" s="301"/>
      <c r="D20" s="301"/>
      <c r="E20" s="301"/>
      <c r="F20" s="301"/>
      <c r="G20" s="301"/>
      <c r="H20" s="301"/>
      <c r="I20" s="301"/>
      <c r="J20" s="301"/>
    </row>
    <row r="21" spans="1:13" ht="11.25" customHeight="1" x14ac:dyDescent="0.25">
      <c r="A21" s="301"/>
      <c r="B21" s="301"/>
      <c r="C21" s="301"/>
      <c r="D21" s="301"/>
      <c r="E21" s="301"/>
      <c r="F21" s="301"/>
      <c r="G21" s="301"/>
      <c r="H21" s="301"/>
      <c r="I21" s="301"/>
      <c r="J21" s="301"/>
    </row>
    <row r="22" spans="1:13" ht="11.25" customHeight="1" x14ac:dyDescent="0.25">
      <c r="A22" s="301"/>
      <c r="B22" s="301"/>
      <c r="C22" s="301"/>
      <c r="D22" s="301"/>
      <c r="E22" s="301"/>
      <c r="F22" s="301"/>
      <c r="G22" s="301"/>
      <c r="H22" s="301"/>
      <c r="I22" s="301"/>
      <c r="J22" s="301"/>
    </row>
    <row r="23" spans="1:13" ht="11.25" customHeight="1" x14ac:dyDescent="0.25">
      <c r="A23" s="301"/>
      <c r="B23" s="301"/>
      <c r="C23" s="301"/>
      <c r="D23" s="301"/>
      <c r="E23" s="301"/>
      <c r="F23" s="301"/>
      <c r="G23" s="301"/>
      <c r="H23" s="301"/>
      <c r="I23" s="301"/>
      <c r="J23" s="301"/>
    </row>
    <row r="24" spans="1:13" ht="11.25" customHeight="1" x14ac:dyDescent="0.25">
      <c r="A24" s="301"/>
      <c r="B24" s="301"/>
      <c r="C24" s="301"/>
      <c r="D24" s="301"/>
      <c r="E24" s="301"/>
      <c r="F24" s="301"/>
      <c r="G24" s="301"/>
      <c r="H24" s="301"/>
      <c r="I24" s="301"/>
      <c r="J24" s="301"/>
    </row>
    <row r="25" spans="1:13" ht="11.25" customHeight="1" x14ac:dyDescent="0.25">
      <c r="A25" s="301"/>
      <c r="B25" s="301"/>
      <c r="C25" s="301"/>
      <c r="D25" s="301"/>
      <c r="E25" s="301"/>
      <c r="F25" s="301"/>
      <c r="G25" s="301"/>
      <c r="H25" s="301"/>
      <c r="I25" s="301"/>
      <c r="J25" s="301"/>
    </row>
    <row r="26" spans="1:13" ht="11.25" customHeight="1" x14ac:dyDescent="0.25">
      <c r="A26" s="301"/>
      <c r="B26" s="301"/>
      <c r="C26" s="301"/>
      <c r="D26" s="301"/>
      <c r="E26" s="301"/>
      <c r="F26" s="301"/>
      <c r="G26" s="301"/>
      <c r="H26" s="301"/>
      <c r="I26" s="301"/>
      <c r="J26" s="301"/>
    </row>
    <row r="27" spans="1:13" ht="11.25" customHeight="1" x14ac:dyDescent="0.25">
      <c r="A27" s="301"/>
      <c r="B27" s="301"/>
      <c r="C27" s="301"/>
      <c r="D27" s="301"/>
      <c r="E27" s="301"/>
      <c r="F27" s="301"/>
      <c r="G27" s="301"/>
      <c r="H27" s="301"/>
      <c r="I27" s="301"/>
      <c r="J27" s="301"/>
    </row>
    <row r="28" spans="1:13" ht="11.25" customHeight="1" x14ac:dyDescent="0.25">
      <c r="A28" s="301"/>
      <c r="B28" s="301"/>
      <c r="C28" s="301"/>
      <c r="D28" s="301"/>
      <c r="E28" s="301"/>
      <c r="F28" s="301"/>
      <c r="G28" s="301"/>
      <c r="H28" s="301"/>
      <c r="I28" s="301"/>
      <c r="J28" s="301"/>
    </row>
    <row r="29" spans="1:13" ht="11.25" customHeight="1" x14ac:dyDescent="0.25">
      <c r="A29" s="301"/>
      <c r="B29" s="301"/>
      <c r="C29" s="301"/>
      <c r="D29" s="301"/>
      <c r="E29" s="301"/>
      <c r="F29" s="301"/>
      <c r="G29" s="301"/>
      <c r="H29" s="301"/>
      <c r="I29" s="301"/>
      <c r="J29" s="301"/>
    </row>
    <row r="30" spans="1:13" ht="11.25" customHeight="1" x14ac:dyDescent="0.25">
      <c r="A30" s="301"/>
      <c r="B30" s="301"/>
      <c r="C30" s="301"/>
      <c r="D30" s="301"/>
      <c r="E30" s="301"/>
      <c r="F30" s="301"/>
      <c r="G30" s="301"/>
      <c r="H30" s="301"/>
      <c r="I30" s="301"/>
      <c r="J30" s="301"/>
    </row>
    <row r="31" spans="1:13" ht="11.25" customHeight="1" x14ac:dyDescent="0.25">
      <c r="A31" s="301"/>
      <c r="B31" s="301"/>
      <c r="C31" s="301"/>
      <c r="D31" s="301"/>
      <c r="E31" s="301"/>
      <c r="F31" s="301"/>
      <c r="G31" s="301"/>
      <c r="H31" s="301"/>
      <c r="I31" s="301"/>
      <c r="J31" s="301"/>
    </row>
    <row r="32" spans="1:13" ht="11.25" customHeight="1" x14ac:dyDescent="0.25">
      <c r="A32" s="301"/>
      <c r="B32" s="301"/>
      <c r="C32" s="301"/>
      <c r="D32" s="301"/>
      <c r="E32" s="301"/>
      <c r="F32" s="301"/>
      <c r="G32" s="301"/>
      <c r="H32" s="301"/>
      <c r="I32" s="301"/>
      <c r="J32" s="301"/>
    </row>
    <row r="33" spans="1:10" ht="11.25" customHeight="1" x14ac:dyDescent="0.25">
      <c r="A33" s="301"/>
      <c r="B33" s="301"/>
      <c r="C33" s="301"/>
      <c r="D33" s="301"/>
      <c r="E33" s="301"/>
      <c r="F33" s="301"/>
      <c r="G33" s="301"/>
      <c r="H33" s="301"/>
      <c r="I33" s="301"/>
      <c r="J33" s="301"/>
    </row>
    <row r="34" spans="1:10" ht="8.25" customHeight="1" x14ac:dyDescent="0.25">
      <c r="A34" s="301"/>
      <c r="B34" s="301"/>
      <c r="C34" s="301"/>
      <c r="D34" s="301"/>
      <c r="E34" s="301"/>
      <c r="F34" s="301"/>
      <c r="G34" s="301"/>
      <c r="H34" s="301"/>
      <c r="I34" s="301"/>
      <c r="J34" s="301"/>
    </row>
    <row r="35" spans="1:10" x14ac:dyDescent="0.25">
      <c r="A35" s="301"/>
      <c r="B35" s="301"/>
      <c r="C35" s="301"/>
      <c r="D35" s="301"/>
      <c r="E35" s="301"/>
      <c r="F35" s="301"/>
      <c r="G35" s="301"/>
      <c r="H35" s="301"/>
      <c r="I35" s="301"/>
      <c r="J35" s="301"/>
    </row>
    <row r="36" spans="1:10" x14ac:dyDescent="0.25">
      <c r="A36" s="301"/>
      <c r="B36" s="301"/>
      <c r="C36" s="301"/>
      <c r="D36" s="301"/>
      <c r="E36" s="301"/>
      <c r="F36" s="301"/>
      <c r="G36" s="301"/>
      <c r="H36" s="301"/>
      <c r="I36" s="301"/>
      <c r="J36" s="301"/>
    </row>
    <row r="38" spans="1:10" x14ac:dyDescent="0.25">
      <c r="E38" s="389"/>
    </row>
    <row r="39" spans="1:10" x14ac:dyDescent="0.2">
      <c r="A39" s="390"/>
      <c r="B39" s="750" t="s">
        <v>561</v>
      </c>
      <c r="E39" s="389"/>
    </row>
    <row r="40" spans="1:10" x14ac:dyDescent="0.25">
      <c r="E40" s="389"/>
    </row>
    <row r="41" spans="1:10" x14ac:dyDescent="0.25">
      <c r="A41" s="319"/>
      <c r="B41" s="317"/>
      <c r="C41" s="319"/>
      <c r="E41" s="388"/>
      <c r="F41" s="382"/>
    </row>
    <row r="42" spans="1:10" x14ac:dyDescent="0.25">
      <c r="A42" s="381"/>
      <c r="B42" s="380"/>
      <c r="C42" s="379"/>
    </row>
    <row r="43" spans="1:10" x14ac:dyDescent="0.25">
      <c r="A43" s="381"/>
      <c r="B43" s="348"/>
      <c r="C43" s="381"/>
    </row>
    <row r="44" spans="1:10" x14ac:dyDescent="0.25">
      <c r="A44" s="381"/>
      <c r="B44" s="348"/>
      <c r="C44" s="381"/>
    </row>
    <row r="45" spans="1:10" x14ac:dyDescent="0.25">
      <c r="A45" s="383"/>
      <c r="B45" s="301"/>
      <c r="C45" s="383"/>
    </row>
    <row r="46" spans="1:10" x14ac:dyDescent="0.25">
      <c r="A46" s="301"/>
      <c r="B46" s="301"/>
      <c r="C46" s="301"/>
    </row>
    <row r="47" spans="1:10" ht="15" x14ac:dyDescent="0.25">
      <c r="B47" s="349"/>
      <c r="C47" s="349"/>
      <c r="D47" s="349"/>
      <c r="E47" s="349"/>
      <c r="F47" s="349"/>
      <c r="G47" s="349"/>
      <c r="H47" s="349"/>
      <c r="I47" s="349"/>
    </row>
    <row r="48" spans="1:10" ht="15" x14ac:dyDescent="0.25">
      <c r="A48" s="349"/>
      <c r="B48" s="349"/>
      <c r="C48" s="349"/>
      <c r="D48" s="349"/>
      <c r="E48" s="349"/>
      <c r="F48" s="349"/>
      <c r="G48" s="349"/>
      <c r="H48" s="349"/>
      <c r="I48" s="349"/>
    </row>
    <row r="49" spans="1:9" ht="15" x14ac:dyDescent="0.25">
      <c r="A49" s="349"/>
      <c r="B49" s="349"/>
      <c r="C49" s="349"/>
      <c r="D49" s="349"/>
      <c r="E49" s="349"/>
      <c r="F49" s="349"/>
      <c r="G49" s="349"/>
      <c r="H49" s="349"/>
      <c r="I49" s="349"/>
    </row>
    <row r="50" spans="1:9" ht="15" x14ac:dyDescent="0.25">
      <c r="A50" s="349"/>
      <c r="B50" s="349"/>
      <c r="C50" s="349"/>
      <c r="D50" s="349"/>
      <c r="E50" s="349"/>
      <c r="F50" s="349"/>
      <c r="G50" s="349"/>
      <c r="H50" s="349"/>
      <c r="I50" s="349"/>
    </row>
    <row r="51" spans="1:9" ht="15" x14ac:dyDescent="0.25">
      <c r="A51" s="349"/>
      <c r="B51" s="349"/>
      <c r="C51" s="349"/>
      <c r="D51" s="349"/>
      <c r="E51" s="349"/>
      <c r="F51" s="349"/>
      <c r="G51" s="349"/>
      <c r="H51" s="349"/>
      <c r="I51" s="349"/>
    </row>
    <row r="52" spans="1:9" ht="15" x14ac:dyDescent="0.25">
      <c r="A52" s="349"/>
      <c r="B52" s="349"/>
      <c r="C52" s="349"/>
      <c r="D52" s="349"/>
      <c r="E52" s="349"/>
      <c r="F52" s="349"/>
      <c r="G52" s="349"/>
      <c r="H52" s="349"/>
      <c r="I52" s="349"/>
    </row>
    <row r="53" spans="1:9" ht="15" x14ac:dyDescent="0.25">
      <c r="A53" s="349"/>
      <c r="B53" s="349"/>
      <c r="C53" s="349"/>
      <c r="D53" s="349"/>
      <c r="E53" s="349"/>
      <c r="F53" s="349"/>
      <c r="G53" s="349"/>
      <c r="H53" s="349"/>
      <c r="I53" s="349"/>
    </row>
    <row r="54" spans="1:9" x14ac:dyDescent="0.25">
      <c r="A54" s="340"/>
      <c r="B54" s="384"/>
      <c r="C54" s="384"/>
      <c r="D54" s="368"/>
      <c r="E54" s="368"/>
      <c r="F54" s="368"/>
      <c r="G54" s="368"/>
      <c r="H54" s="368"/>
      <c r="I54" s="368"/>
    </row>
    <row r="55" spans="1:9" x14ac:dyDescent="0.25">
      <c r="A55" s="340"/>
      <c r="B55" s="368"/>
      <c r="C55" s="368"/>
      <c r="D55" s="368"/>
      <c r="E55" s="368"/>
      <c r="F55" s="368"/>
      <c r="G55" s="368"/>
      <c r="H55" s="368"/>
      <c r="I55" s="368"/>
    </row>
    <row r="56" spans="1:9" x14ac:dyDescent="0.25">
      <c r="A56" s="340"/>
      <c r="B56" s="368"/>
      <c r="C56" s="368"/>
      <c r="D56" s="368"/>
      <c r="E56" s="368"/>
      <c r="F56" s="368"/>
      <c r="G56" s="368"/>
      <c r="H56" s="368"/>
      <c r="I56" s="368"/>
    </row>
    <row r="57" spans="1:9" x14ac:dyDescent="0.25">
      <c r="A57" s="340"/>
      <c r="B57" s="368"/>
      <c r="C57" s="368"/>
      <c r="D57" s="368"/>
      <c r="E57" s="368"/>
      <c r="F57" s="368"/>
      <c r="G57" s="368"/>
      <c r="H57" s="368"/>
      <c r="I57" s="368"/>
    </row>
    <row r="58" spans="1:9" x14ac:dyDescent="0.25">
      <c r="A58" s="340"/>
      <c r="B58" s="368"/>
      <c r="C58" s="368"/>
      <c r="D58" s="368"/>
      <c r="E58" s="368"/>
      <c r="F58" s="368"/>
      <c r="G58" s="385"/>
      <c r="H58" s="385"/>
      <c r="I58" s="385"/>
    </row>
    <row r="59" spans="1:9" x14ac:dyDescent="0.25">
      <c r="A59" s="340"/>
      <c r="B59" s="368"/>
      <c r="C59" s="368"/>
      <c r="D59" s="368"/>
      <c r="E59" s="368"/>
      <c r="F59" s="368"/>
      <c r="G59" s="385"/>
      <c r="H59" s="385"/>
      <c r="I59" s="385"/>
    </row>
    <row r="61" spans="1:9" x14ac:dyDescent="0.25">
      <c r="A61" s="309"/>
      <c r="B61" s="309"/>
      <c r="C61" s="386"/>
      <c r="D61" s="309"/>
    </row>
    <row r="62" spans="1:9" x14ac:dyDescent="0.25">
      <c r="A62" s="309"/>
      <c r="B62" s="309"/>
      <c r="C62" s="386"/>
      <c r="D62" s="317"/>
    </row>
    <row r="63" spans="1:9" x14ac:dyDescent="0.25">
      <c r="A63" s="309"/>
      <c r="B63" s="309"/>
      <c r="C63" s="386"/>
      <c r="D63" s="309"/>
    </row>
    <row r="64" spans="1:9" x14ac:dyDescent="0.25">
      <c r="A64" s="309"/>
      <c r="B64" s="309"/>
      <c r="C64" s="387"/>
      <c r="D64" s="309"/>
    </row>
    <row r="65" spans="1:4" x14ac:dyDescent="0.25">
      <c r="A65" s="309"/>
      <c r="B65" s="309"/>
      <c r="C65" s="309"/>
      <c r="D65" s="309"/>
    </row>
    <row r="66" spans="1:4" x14ac:dyDescent="0.25">
      <c r="A66" s="309"/>
      <c r="B66" s="309"/>
      <c r="C66" s="386"/>
      <c r="D66" s="309"/>
    </row>
    <row r="67" spans="1:4" x14ac:dyDescent="0.25">
      <c r="A67" s="309"/>
      <c r="B67" s="309"/>
      <c r="C67" s="386"/>
      <c r="D67" s="317"/>
    </row>
    <row r="68" spans="1:4" x14ac:dyDescent="0.25">
      <c r="A68" s="309"/>
      <c r="B68" s="309"/>
      <c r="C68" s="386"/>
      <c r="D68" s="309"/>
    </row>
    <row r="69" spans="1:4" x14ac:dyDescent="0.25">
      <c r="A69" s="309"/>
      <c r="B69" s="309"/>
      <c r="C69" s="387"/>
      <c r="D69" s="309"/>
    </row>
  </sheetData>
  <mergeCells count="7">
    <mergeCell ref="A1:I1"/>
    <mergeCell ref="A2:I2"/>
    <mergeCell ref="B3:B5"/>
    <mergeCell ref="C3:H3"/>
    <mergeCell ref="C4:D4"/>
    <mergeCell ref="E4:F4"/>
    <mergeCell ref="G4:H4"/>
  </mergeCells>
  <hyperlinks>
    <hyperlink ref="L1" location="Indice!A10" display="INICIO"/>
  </hyperlinks>
  <printOptions horizontalCentered="1"/>
  <pageMargins left="0" right="0" top="1.1023622047244095" bottom="0.74803149606299213" header="0" footer="0.31496062992125984"/>
  <pageSetup paperSize="9" scale="85" firstPageNumber="24" fitToWidth="0" fitToHeight="0" orientation="landscape" useFirstPageNumber="1" r:id="rId1"/>
  <headerFooter scaleWithDoc="0">
    <oddHeader>&amp;C&amp;G</oddHeader>
    <oddFooter>&amp;C&amp;"-,Negrita"&amp;20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A153"/>
  <sheetViews>
    <sheetView showGridLines="0" topLeftCell="A13" workbookViewId="0">
      <selection activeCell="B10" sqref="B10"/>
    </sheetView>
  </sheetViews>
  <sheetFormatPr baseColWidth="10" defaultRowHeight="12" x14ac:dyDescent="0.25"/>
  <cols>
    <col min="1" max="1" width="4.140625" style="299" customWidth="1"/>
    <col min="2" max="2" width="20" style="299" customWidth="1"/>
    <col min="3" max="4" width="17.85546875" style="299" customWidth="1"/>
    <col min="5" max="6" width="15" style="299" customWidth="1"/>
    <col min="7" max="7" width="14.140625" style="299" customWidth="1"/>
    <col min="8" max="8" width="13.28515625" style="299" customWidth="1"/>
    <col min="9" max="9" width="3.5703125" style="299" customWidth="1"/>
    <col min="10" max="10" width="13.28515625" style="299" customWidth="1"/>
    <col min="11" max="18" width="8.7109375" style="299" customWidth="1"/>
    <col min="19" max="16384" width="11.42578125" style="299"/>
  </cols>
  <sheetData>
    <row r="1" spans="1:15" s="537" customFormat="1" ht="47.25" customHeight="1" x14ac:dyDescent="0.25">
      <c r="A1" s="773" t="s">
        <v>574</v>
      </c>
      <c r="B1" s="773"/>
      <c r="C1" s="773"/>
      <c r="D1" s="773"/>
      <c r="E1" s="773"/>
      <c r="F1" s="773"/>
      <c r="G1" s="773"/>
      <c r="H1" s="773"/>
      <c r="I1" s="773"/>
      <c r="J1" s="773"/>
      <c r="M1" s="687" t="s">
        <v>344</v>
      </c>
      <c r="O1" s="535"/>
    </row>
    <row r="2" spans="1:15" ht="8.25" customHeight="1" x14ac:dyDescent="0.25">
      <c r="A2" s="301"/>
      <c r="B2" s="354"/>
      <c r="C2" s="354"/>
      <c r="D2" s="354"/>
      <c r="E2" s="354"/>
      <c r="F2" s="354"/>
      <c r="G2" s="354"/>
      <c r="H2" s="354"/>
      <c r="I2" s="354"/>
      <c r="J2" s="354"/>
      <c r="K2" s="349"/>
      <c r="L2" s="349"/>
      <c r="M2" s="349"/>
      <c r="N2" s="349"/>
      <c r="O2" s="353"/>
    </row>
    <row r="3" spans="1:15" ht="15.75" customHeight="1" x14ac:dyDescent="0.25">
      <c r="A3" s="301"/>
      <c r="B3" s="301"/>
      <c r="C3" s="301"/>
      <c r="D3" s="301"/>
      <c r="E3" s="430"/>
      <c r="F3" s="434"/>
      <c r="G3" s="429"/>
      <c r="H3" s="344"/>
      <c r="I3" s="301"/>
      <c r="J3" s="301"/>
      <c r="K3" s="301"/>
      <c r="L3" s="301"/>
      <c r="M3" s="301"/>
      <c r="N3" s="301"/>
      <c r="O3" s="301"/>
    </row>
    <row r="4" spans="1:15" ht="24.95" customHeight="1" x14ac:dyDescent="0.25">
      <c r="A4" s="301"/>
      <c r="B4" s="679" t="s">
        <v>391</v>
      </c>
      <c r="C4" s="675" t="s">
        <v>367</v>
      </c>
      <c r="D4" s="675" t="s">
        <v>366</v>
      </c>
      <c r="E4" s="430"/>
      <c r="F4" s="314"/>
      <c r="G4" s="429"/>
      <c r="H4" s="344"/>
      <c r="I4" s="301"/>
      <c r="J4" s="301"/>
      <c r="K4" s="301"/>
      <c r="L4" s="301"/>
      <c r="M4" s="301"/>
      <c r="N4" s="301"/>
      <c r="O4" s="301"/>
    </row>
    <row r="5" spans="1:15" ht="24.95" customHeight="1" x14ac:dyDescent="0.25">
      <c r="A5" s="301"/>
      <c r="B5" s="671" t="s">
        <v>254</v>
      </c>
      <c r="C5" s="701">
        <v>31</v>
      </c>
      <c r="D5" s="701">
        <v>28</v>
      </c>
      <c r="E5" s="430"/>
      <c r="F5" s="314"/>
      <c r="G5" s="429"/>
      <c r="H5" s="344"/>
      <c r="I5" s="301"/>
      <c r="J5" s="301"/>
      <c r="K5" s="301"/>
      <c r="L5" s="301"/>
      <c r="M5" s="301"/>
      <c r="N5" s="301"/>
      <c r="O5" s="301"/>
    </row>
    <row r="6" spans="1:15" ht="24.95" customHeight="1" x14ac:dyDescent="0.25">
      <c r="A6" s="301"/>
      <c r="B6" s="695" t="s">
        <v>294</v>
      </c>
      <c r="C6" s="702">
        <v>28.809792247276324</v>
      </c>
      <c r="D6" s="702">
        <v>26.180238110396495</v>
      </c>
      <c r="E6" s="430"/>
      <c r="F6" s="314"/>
      <c r="G6" s="429"/>
      <c r="H6" s="344"/>
      <c r="I6" s="301"/>
      <c r="J6" s="301"/>
      <c r="K6" s="301"/>
      <c r="L6" s="301"/>
      <c r="M6" s="301"/>
      <c r="N6" s="301"/>
      <c r="O6" s="301"/>
    </row>
    <row r="7" spans="1:15" ht="24.95" customHeight="1" x14ac:dyDescent="0.25">
      <c r="A7" s="301"/>
      <c r="B7" s="541" t="s">
        <v>295</v>
      </c>
      <c r="C7" s="562">
        <v>32.925091248620753</v>
      </c>
      <c r="D7" s="562">
        <v>29.649827976839834</v>
      </c>
      <c r="E7" s="430"/>
      <c r="F7" s="314"/>
      <c r="G7" s="429"/>
      <c r="H7" s="344"/>
      <c r="I7" s="301"/>
      <c r="J7" s="301"/>
      <c r="K7" s="301"/>
      <c r="L7" s="301"/>
      <c r="M7" s="301"/>
      <c r="N7" s="301"/>
      <c r="O7" s="301"/>
    </row>
    <row r="8" spans="1:15" ht="24.95" customHeight="1" x14ac:dyDescent="0.25">
      <c r="A8" s="301"/>
      <c r="B8" s="695" t="s">
        <v>296</v>
      </c>
      <c r="C8" s="702">
        <v>30.31495707184817</v>
      </c>
      <c r="D8" s="702">
        <v>26.127339114559568</v>
      </c>
      <c r="E8" s="430"/>
      <c r="F8" s="314"/>
      <c r="G8" s="429"/>
      <c r="H8" s="344"/>
      <c r="I8" s="301"/>
      <c r="J8" s="301"/>
      <c r="K8" s="301"/>
      <c r="L8" s="301"/>
      <c r="M8" s="301"/>
      <c r="N8" s="301"/>
      <c r="O8" s="301"/>
    </row>
    <row r="9" spans="1:15" ht="24.95" customHeight="1" x14ac:dyDescent="0.25">
      <c r="A9" s="301"/>
      <c r="B9" s="541" t="s">
        <v>297</v>
      </c>
      <c r="C9" s="562">
        <v>31.738095238095237</v>
      </c>
      <c r="D9" s="562">
        <v>28.815533980582522</v>
      </c>
      <c r="E9" s="340"/>
      <c r="F9" s="314"/>
      <c r="G9" s="427"/>
      <c r="H9" s="422"/>
      <c r="I9" s="301"/>
      <c r="J9" s="301"/>
      <c r="K9" s="301"/>
      <c r="L9" s="301"/>
      <c r="M9" s="301"/>
      <c r="N9" s="301"/>
      <c r="O9" s="301"/>
    </row>
    <row r="10" spans="1:15" ht="24.95" customHeight="1" x14ac:dyDescent="0.25">
      <c r="A10" s="301"/>
      <c r="B10" s="695" t="s">
        <v>567</v>
      </c>
      <c r="C10" s="702">
        <v>25.5</v>
      </c>
      <c r="D10" s="702">
        <v>19</v>
      </c>
      <c r="E10" s="430"/>
      <c r="F10" s="314"/>
      <c r="G10" s="429"/>
      <c r="H10" s="344"/>
      <c r="I10" s="301"/>
      <c r="J10" s="301"/>
      <c r="K10" s="301"/>
      <c r="L10" s="301"/>
      <c r="M10" s="301"/>
      <c r="N10" s="301"/>
      <c r="O10" s="301"/>
    </row>
    <row r="11" spans="1:15" ht="24.95" customHeight="1" x14ac:dyDescent="0.25">
      <c r="A11" s="301"/>
      <c r="B11" s="541" t="s">
        <v>42</v>
      </c>
      <c r="C11" s="562">
        <v>36.131578947368418</v>
      </c>
      <c r="D11" s="562">
        <v>31.915887850467289</v>
      </c>
      <c r="E11" s="430"/>
      <c r="F11" s="314"/>
      <c r="G11" s="429"/>
      <c r="H11" s="344"/>
      <c r="I11" s="301"/>
      <c r="J11" s="301"/>
      <c r="K11" s="301"/>
      <c r="L11" s="301"/>
      <c r="M11" s="301"/>
      <c r="N11" s="301"/>
      <c r="O11" s="301"/>
    </row>
    <row r="12" spans="1:15" ht="12" customHeight="1" x14ac:dyDescent="0.25">
      <c r="A12" s="301"/>
      <c r="B12" s="301"/>
      <c r="C12" s="433"/>
      <c r="D12" s="432"/>
      <c r="E12" s="430"/>
      <c r="F12" s="314"/>
      <c r="G12" s="429"/>
      <c r="H12" s="344"/>
      <c r="I12" s="301"/>
      <c r="J12" s="301"/>
      <c r="K12" s="301"/>
      <c r="L12" s="301"/>
      <c r="M12" s="301"/>
      <c r="N12" s="301"/>
      <c r="O12" s="301"/>
    </row>
    <row r="13" spans="1:15" ht="12" customHeight="1" x14ac:dyDescent="0.25">
      <c r="A13" s="301"/>
      <c r="B13" s="301"/>
      <c r="C13" s="301"/>
      <c r="D13" s="317"/>
      <c r="E13" s="430"/>
      <c r="F13" s="314"/>
      <c r="G13" s="429"/>
      <c r="H13" s="344"/>
      <c r="I13" s="301"/>
      <c r="J13" s="301"/>
      <c r="K13" s="301"/>
      <c r="L13" s="301"/>
      <c r="M13" s="301"/>
      <c r="N13" s="301"/>
      <c r="O13" s="301"/>
    </row>
    <row r="14" spans="1:15" ht="12" customHeight="1" x14ac:dyDescent="0.25">
      <c r="A14" s="301"/>
      <c r="B14" s="301"/>
      <c r="C14" s="301"/>
      <c r="D14" s="317"/>
      <c r="E14" s="430"/>
      <c r="F14" s="314"/>
      <c r="G14" s="429"/>
      <c r="H14" s="344"/>
      <c r="I14" s="301"/>
      <c r="J14" s="301"/>
      <c r="K14" s="301"/>
      <c r="L14" s="301"/>
      <c r="M14" s="301"/>
      <c r="N14" s="301"/>
      <c r="O14" s="301"/>
    </row>
    <row r="15" spans="1:15" ht="12" customHeight="1" x14ac:dyDescent="0.25">
      <c r="A15" s="301"/>
      <c r="B15" s="301"/>
      <c r="C15" s="301"/>
      <c r="D15" s="317"/>
      <c r="E15" s="340"/>
      <c r="F15" s="314"/>
      <c r="G15" s="427"/>
      <c r="H15" s="422"/>
      <c r="I15" s="301"/>
      <c r="J15" s="301"/>
      <c r="K15" s="301"/>
      <c r="L15" s="301"/>
      <c r="M15" s="301"/>
      <c r="N15" s="301"/>
      <c r="O15" s="301"/>
    </row>
    <row r="16" spans="1:15" ht="12" customHeight="1" x14ac:dyDescent="0.25">
      <c r="A16" s="301"/>
      <c r="B16" s="301"/>
      <c r="C16" s="301"/>
      <c r="D16" s="317"/>
      <c r="E16" s="430"/>
      <c r="F16" s="314"/>
      <c r="G16" s="429"/>
      <c r="H16" s="344"/>
      <c r="I16" s="301"/>
      <c r="J16" s="301"/>
      <c r="K16" s="301"/>
      <c r="L16" s="301"/>
      <c r="M16" s="301"/>
      <c r="N16" s="301"/>
      <c r="O16" s="301"/>
    </row>
    <row r="17" spans="1:235" ht="12" customHeight="1" x14ac:dyDescent="0.25">
      <c r="A17" s="301"/>
      <c r="B17" s="301"/>
      <c r="C17" s="301"/>
      <c r="D17" s="317"/>
      <c r="E17" s="431"/>
      <c r="F17" s="265"/>
      <c r="G17" s="429"/>
      <c r="H17" s="344"/>
      <c r="I17" s="301"/>
      <c r="J17" s="301"/>
      <c r="K17" s="301"/>
      <c r="L17" s="301"/>
      <c r="M17" s="301"/>
      <c r="N17" s="301"/>
      <c r="O17" s="301"/>
    </row>
    <row r="18" spans="1:235" ht="12" customHeight="1" x14ac:dyDescent="0.25">
      <c r="A18" s="301"/>
      <c r="B18" s="301"/>
      <c r="C18" s="301"/>
      <c r="D18" s="317"/>
      <c r="E18" s="431"/>
      <c r="F18" s="265"/>
      <c r="G18" s="429"/>
      <c r="H18" s="344"/>
      <c r="I18" s="301"/>
      <c r="J18" s="301"/>
      <c r="K18" s="301"/>
      <c r="L18" s="301"/>
      <c r="M18" s="301"/>
      <c r="N18" s="301"/>
      <c r="O18" s="301"/>
    </row>
    <row r="19" spans="1:235" ht="12" customHeight="1" x14ac:dyDescent="0.25">
      <c r="A19" s="301"/>
      <c r="B19" s="301"/>
      <c r="C19" s="301"/>
      <c r="D19" s="317"/>
      <c r="E19" s="430"/>
      <c r="F19" s="314"/>
      <c r="G19" s="429"/>
      <c r="H19" s="344"/>
      <c r="I19" s="301"/>
      <c r="J19" s="301"/>
      <c r="K19" s="301"/>
      <c r="L19" s="301"/>
      <c r="M19" s="301"/>
      <c r="N19" s="301"/>
      <c r="O19" s="301"/>
    </row>
    <row r="20" spans="1:235" ht="12" customHeight="1" x14ac:dyDescent="0.25">
      <c r="A20" s="301"/>
      <c r="B20" s="301"/>
      <c r="C20" s="301"/>
      <c r="D20" s="317"/>
      <c r="E20" s="430"/>
      <c r="F20" s="314"/>
      <c r="G20" s="429"/>
      <c r="H20" s="344"/>
      <c r="I20" s="301"/>
      <c r="J20" s="301"/>
      <c r="K20" s="301"/>
      <c r="L20" s="301"/>
      <c r="M20" s="301"/>
      <c r="N20" s="301"/>
      <c r="O20" s="301"/>
    </row>
    <row r="21" spans="1:235" ht="12" customHeight="1" x14ac:dyDescent="0.25">
      <c r="A21" s="301"/>
      <c r="B21" s="301"/>
      <c r="C21" s="301"/>
      <c r="D21" s="317"/>
      <c r="E21" s="430"/>
      <c r="F21" s="314"/>
      <c r="G21" s="429"/>
      <c r="H21" s="344"/>
      <c r="I21" s="301"/>
      <c r="J21" s="301"/>
      <c r="K21" s="301"/>
      <c r="L21" s="301"/>
      <c r="M21" s="301"/>
      <c r="N21" s="301"/>
      <c r="O21" s="301"/>
    </row>
    <row r="22" spans="1:235" ht="12" customHeight="1" x14ac:dyDescent="0.25">
      <c r="A22" s="301"/>
      <c r="B22" s="301"/>
      <c r="C22" s="301"/>
      <c r="D22" s="317"/>
      <c r="E22" s="430"/>
      <c r="F22" s="314"/>
      <c r="G22" s="429"/>
      <c r="H22" s="344"/>
      <c r="I22" s="301"/>
      <c r="J22" s="301"/>
      <c r="K22" s="301"/>
      <c r="L22" s="301"/>
      <c r="M22" s="301"/>
      <c r="N22" s="301"/>
      <c r="O22" s="301"/>
    </row>
    <row r="23" spans="1:235" ht="12" customHeight="1" x14ac:dyDescent="0.25">
      <c r="A23" s="301"/>
      <c r="B23" s="301"/>
      <c r="C23" s="301"/>
      <c r="D23" s="317"/>
      <c r="E23" s="430"/>
      <c r="F23" s="314"/>
      <c r="G23" s="429"/>
      <c r="H23" s="344"/>
      <c r="I23" s="301"/>
      <c r="J23" s="301"/>
      <c r="K23" s="301"/>
      <c r="L23" s="301"/>
      <c r="M23" s="301"/>
      <c r="N23" s="301"/>
      <c r="O23" s="301"/>
    </row>
    <row r="24" spans="1:235" ht="12" customHeight="1" x14ac:dyDescent="0.25">
      <c r="A24" s="301"/>
      <c r="B24" s="301"/>
      <c r="C24" s="301"/>
      <c r="D24" s="317"/>
      <c r="E24" s="340"/>
      <c r="F24" s="314"/>
      <c r="G24" s="314"/>
      <c r="H24" s="422"/>
      <c r="I24" s="301"/>
      <c r="J24" s="301"/>
      <c r="K24" s="301"/>
      <c r="L24" s="301"/>
      <c r="M24" s="301"/>
      <c r="N24" s="301"/>
      <c r="O24" s="301"/>
    </row>
    <row r="25" spans="1:235" ht="12" customHeight="1" x14ac:dyDescent="0.25">
      <c r="A25" s="301"/>
      <c r="B25" s="301"/>
      <c r="C25" s="301"/>
      <c r="D25" s="317"/>
      <c r="E25" s="430"/>
      <c r="F25" s="314"/>
      <c r="G25" s="429"/>
      <c r="H25" s="344"/>
      <c r="I25" s="301"/>
      <c r="J25" s="301"/>
      <c r="K25" s="301"/>
      <c r="L25" s="301"/>
      <c r="M25" s="301"/>
      <c r="N25" s="301"/>
      <c r="O25" s="301"/>
    </row>
    <row r="26" spans="1:235" ht="9" customHeight="1" x14ac:dyDescent="0.25">
      <c r="A26" s="301"/>
      <c r="B26" s="301"/>
      <c r="C26" s="301"/>
      <c r="D26" s="317"/>
      <c r="E26" s="340"/>
      <c r="F26" s="314"/>
      <c r="G26" s="428"/>
      <c r="H26" s="344"/>
      <c r="I26" s="301"/>
      <c r="J26" s="301"/>
      <c r="K26" s="301"/>
      <c r="L26" s="301"/>
      <c r="M26" s="301"/>
      <c r="N26" s="301"/>
      <c r="O26" s="301"/>
    </row>
    <row r="27" spans="1:235" s="301" customFormat="1" ht="11.1" customHeight="1" x14ac:dyDescent="0.25">
      <c r="D27" s="319"/>
      <c r="E27" s="340"/>
      <c r="F27" s="314"/>
      <c r="G27" s="427"/>
      <c r="H27" s="422"/>
    </row>
    <row r="28" spans="1:235" s="301" customFormat="1" ht="11.1" customHeight="1" x14ac:dyDescent="0.25">
      <c r="E28" s="340"/>
      <c r="F28" s="423"/>
      <c r="G28" s="423"/>
      <c r="H28" s="422"/>
    </row>
    <row r="29" spans="1:235" s="301" customFormat="1" ht="11.1" customHeight="1" x14ac:dyDescent="0.25">
      <c r="E29" s="426"/>
      <c r="F29" s="425"/>
      <c r="G29" s="425"/>
      <c r="H29" s="422"/>
    </row>
    <row r="30" spans="1:235" s="424" customFormat="1" ht="13.5" customHeight="1" thickBot="1" x14ac:dyDescent="0.3">
      <c r="A30" s="301"/>
      <c r="B30" s="301"/>
      <c r="C30" s="301"/>
      <c r="D30" s="301"/>
      <c r="E30" s="340"/>
      <c r="F30" s="423"/>
      <c r="G30" s="423"/>
      <c r="H30" s="422"/>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c r="CQ30" s="301"/>
      <c r="CR30" s="301"/>
      <c r="CS30" s="301"/>
      <c r="CT30" s="301"/>
      <c r="CU30" s="301"/>
      <c r="CV30" s="301"/>
      <c r="CW30" s="301"/>
      <c r="CX30" s="301"/>
      <c r="CY30" s="301"/>
      <c r="CZ30" s="301"/>
      <c r="DA30" s="301"/>
      <c r="DB30" s="301"/>
      <c r="DC30" s="301"/>
      <c r="DD30" s="301"/>
      <c r="DE30" s="301"/>
      <c r="DF30" s="301"/>
      <c r="DG30" s="301"/>
      <c r="DH30" s="301"/>
      <c r="DI30" s="301"/>
      <c r="DJ30" s="301"/>
      <c r="DK30" s="301"/>
      <c r="DL30" s="301"/>
      <c r="DM30" s="301"/>
      <c r="DN30" s="301"/>
      <c r="DO30" s="301"/>
      <c r="DP30" s="301"/>
      <c r="DQ30" s="301"/>
      <c r="DR30" s="301"/>
      <c r="DS30" s="301"/>
      <c r="DT30" s="301"/>
      <c r="DU30" s="301"/>
      <c r="DV30" s="301"/>
      <c r="DW30" s="301"/>
      <c r="DX30" s="301"/>
      <c r="DY30" s="301"/>
      <c r="DZ30" s="301"/>
      <c r="EA30" s="301"/>
      <c r="EB30" s="301"/>
      <c r="EC30" s="301"/>
      <c r="ED30" s="301"/>
      <c r="EE30" s="301"/>
      <c r="EF30" s="301"/>
      <c r="EG30" s="301"/>
      <c r="EH30" s="301"/>
      <c r="EI30" s="301"/>
      <c r="EJ30" s="301"/>
      <c r="EK30" s="301"/>
      <c r="EL30" s="301"/>
      <c r="EM30" s="301"/>
      <c r="EN30" s="301"/>
      <c r="EO30" s="301"/>
      <c r="EP30" s="301"/>
      <c r="EQ30" s="301"/>
      <c r="ER30" s="301"/>
      <c r="ES30" s="301"/>
      <c r="ET30" s="301"/>
      <c r="EU30" s="301"/>
      <c r="EV30" s="301"/>
      <c r="EW30" s="301"/>
      <c r="EX30" s="301"/>
      <c r="EY30" s="301"/>
      <c r="EZ30" s="301"/>
      <c r="FA30" s="301"/>
      <c r="FB30" s="301"/>
      <c r="FC30" s="301"/>
      <c r="FD30" s="301"/>
      <c r="FE30" s="301"/>
      <c r="FF30" s="301"/>
      <c r="FG30" s="301"/>
      <c r="FH30" s="301"/>
      <c r="FI30" s="301"/>
      <c r="FJ30" s="301"/>
      <c r="FK30" s="301"/>
      <c r="FL30" s="301"/>
      <c r="FM30" s="301"/>
      <c r="FN30" s="301"/>
      <c r="FO30" s="301"/>
      <c r="FP30" s="301"/>
      <c r="FQ30" s="301"/>
      <c r="FR30" s="301"/>
      <c r="FS30" s="301"/>
      <c r="FT30" s="301"/>
      <c r="FU30" s="301"/>
      <c r="FV30" s="301"/>
      <c r="FW30" s="301"/>
      <c r="FX30" s="301"/>
      <c r="FY30" s="301"/>
      <c r="FZ30" s="301"/>
      <c r="GA30" s="301"/>
      <c r="GB30" s="301"/>
      <c r="GC30" s="301"/>
      <c r="GD30" s="301"/>
      <c r="GE30" s="301"/>
      <c r="GF30" s="301"/>
      <c r="GG30" s="301"/>
      <c r="GH30" s="301"/>
      <c r="GI30" s="301"/>
      <c r="GJ30" s="301"/>
      <c r="GK30" s="301"/>
      <c r="GL30" s="301"/>
      <c r="GM30" s="301"/>
      <c r="GN30" s="301"/>
      <c r="GO30" s="301"/>
      <c r="GP30" s="301"/>
      <c r="GQ30" s="301"/>
      <c r="GR30" s="301"/>
      <c r="GS30" s="301"/>
      <c r="GT30" s="301"/>
      <c r="GU30" s="301"/>
      <c r="GV30" s="301"/>
      <c r="GW30" s="301"/>
      <c r="GX30" s="301"/>
      <c r="GY30" s="301"/>
      <c r="GZ30" s="301"/>
      <c r="HA30" s="301"/>
      <c r="HB30" s="301"/>
      <c r="HC30" s="301"/>
      <c r="HD30" s="301"/>
      <c r="HE30" s="301"/>
      <c r="HF30" s="301"/>
      <c r="HG30" s="301"/>
      <c r="HH30" s="301"/>
      <c r="HI30" s="301"/>
      <c r="HJ30" s="301"/>
      <c r="HK30" s="301"/>
      <c r="HL30" s="301"/>
      <c r="HM30" s="301"/>
      <c r="HN30" s="301"/>
      <c r="HO30" s="301"/>
      <c r="HP30" s="301"/>
      <c r="HQ30" s="301"/>
      <c r="HR30" s="301"/>
      <c r="HS30" s="301"/>
      <c r="HT30" s="301"/>
      <c r="HU30" s="301"/>
      <c r="HV30" s="301"/>
      <c r="HW30" s="301"/>
      <c r="HX30" s="301"/>
      <c r="HY30" s="301"/>
      <c r="HZ30" s="301"/>
      <c r="IA30" s="301"/>
    </row>
    <row r="31" spans="1:235" ht="11.1" customHeight="1" x14ac:dyDescent="0.2">
      <c r="A31" s="301"/>
      <c r="B31" s="750" t="s">
        <v>561</v>
      </c>
      <c r="C31" s="301"/>
      <c r="D31" s="301"/>
      <c r="E31" s="340"/>
      <c r="F31" s="423"/>
      <c r="G31" s="423"/>
      <c r="H31" s="422"/>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row>
    <row r="32" spans="1:235" x14ac:dyDescent="0.25">
      <c r="A32" s="421"/>
      <c r="B32" s="301"/>
      <c r="C32" s="301"/>
      <c r="D32" s="301"/>
      <c r="E32" s="301"/>
      <c r="F32" s="301"/>
      <c r="G32" s="301"/>
      <c r="H32" s="301"/>
      <c r="I32" s="301"/>
      <c r="J32" s="301"/>
      <c r="K32" s="301"/>
      <c r="L32" s="301"/>
      <c r="M32" s="301"/>
      <c r="N32" s="301"/>
      <c r="O32" s="301"/>
    </row>
    <row r="33" spans="1:15" x14ac:dyDescent="0.25">
      <c r="A33" s="301"/>
      <c r="B33" s="301"/>
      <c r="C33" s="301"/>
      <c r="D33" s="301"/>
      <c r="E33" s="301"/>
      <c r="F33" s="301"/>
      <c r="G33" s="301"/>
      <c r="H33" s="301"/>
      <c r="I33" s="301"/>
      <c r="J33" s="301"/>
      <c r="K33" s="301"/>
      <c r="L33" s="301"/>
      <c r="M33" s="301"/>
      <c r="N33" s="301"/>
      <c r="O33" s="301"/>
    </row>
    <row r="35" spans="1:15" x14ac:dyDescent="0.25">
      <c r="D35" s="413"/>
      <c r="E35" s="413"/>
      <c r="F35" s="418"/>
      <c r="G35" s="407"/>
    </row>
    <row r="36" spans="1:15" x14ac:dyDescent="0.25">
      <c r="D36" s="405"/>
      <c r="E36" s="420"/>
      <c r="F36" s="405"/>
      <c r="G36" s="407"/>
      <c r="J36" s="419"/>
    </row>
    <row r="37" spans="1:15" x14ac:dyDescent="0.25">
      <c r="D37" s="413"/>
      <c r="E37" s="413"/>
      <c r="F37" s="418"/>
      <c r="G37" s="417"/>
      <c r="H37" s="416"/>
    </row>
    <row r="38" spans="1:15" x14ac:dyDescent="0.25">
      <c r="D38" s="413"/>
      <c r="E38" s="412"/>
      <c r="F38" s="408"/>
      <c r="G38" s="407"/>
      <c r="H38" s="382"/>
      <c r="J38" s="415"/>
    </row>
    <row r="39" spans="1:15" x14ac:dyDescent="0.25">
      <c r="D39" s="413"/>
      <c r="E39" s="412"/>
      <c r="F39" s="408"/>
      <c r="G39" s="407"/>
      <c r="H39" s="382"/>
    </row>
    <row r="40" spans="1:15" x14ac:dyDescent="0.25">
      <c r="D40" s="413"/>
      <c r="E40" s="412"/>
      <c r="F40" s="408"/>
      <c r="G40" s="407"/>
      <c r="H40" s="382"/>
    </row>
    <row r="41" spans="1:15" x14ac:dyDescent="0.25">
      <c r="D41" s="413"/>
      <c r="E41" s="412"/>
      <c r="F41" s="408"/>
      <c r="G41" s="407"/>
      <c r="H41" s="382"/>
    </row>
    <row r="42" spans="1:15" x14ac:dyDescent="0.25">
      <c r="D42" s="413"/>
      <c r="E42" s="412"/>
      <c r="F42" s="408"/>
      <c r="G42" s="407"/>
      <c r="H42" s="382"/>
    </row>
    <row r="43" spans="1:15" x14ac:dyDescent="0.25">
      <c r="D43" s="413"/>
      <c r="E43" s="412"/>
      <c r="F43" s="408"/>
      <c r="G43" s="407"/>
      <c r="H43" s="382"/>
    </row>
    <row r="44" spans="1:15" x14ac:dyDescent="0.25">
      <c r="D44" s="413"/>
      <c r="E44" s="412"/>
      <c r="F44" s="408"/>
      <c r="G44" s="407"/>
      <c r="H44" s="382"/>
    </row>
    <row r="45" spans="1:15" x14ac:dyDescent="0.25">
      <c r="D45" s="413"/>
      <c r="E45" s="412"/>
      <c r="F45" s="408"/>
      <c r="G45" s="407"/>
      <c r="H45" s="382"/>
    </row>
    <row r="46" spans="1:15" x14ac:dyDescent="0.25">
      <c r="D46" s="413"/>
      <c r="E46" s="412"/>
      <c r="F46" s="408"/>
      <c r="G46" s="407"/>
      <c r="H46" s="382"/>
    </row>
    <row r="47" spans="1:15" x14ac:dyDescent="0.25">
      <c r="D47" s="413"/>
      <c r="E47" s="412"/>
      <c r="F47" s="408"/>
      <c r="G47" s="407"/>
      <c r="H47" s="382"/>
    </row>
    <row r="48" spans="1:15" x14ac:dyDescent="0.25">
      <c r="D48" s="413"/>
      <c r="E48" s="412"/>
      <c r="F48" s="408"/>
      <c r="G48" s="407"/>
      <c r="H48" s="382"/>
    </row>
    <row r="49" spans="4:8" x14ac:dyDescent="0.25">
      <c r="D49" s="413"/>
      <c r="E49" s="412"/>
      <c r="F49" s="408"/>
      <c r="G49" s="407"/>
      <c r="H49" s="382"/>
    </row>
    <row r="50" spans="4:8" x14ac:dyDescent="0.25">
      <c r="D50" s="413"/>
      <c r="E50" s="412"/>
      <c r="F50" s="408"/>
      <c r="G50" s="407"/>
      <c r="H50" s="382"/>
    </row>
    <row r="51" spans="4:8" x14ac:dyDescent="0.25">
      <c r="D51" s="413"/>
      <c r="E51" s="412"/>
      <c r="F51" s="408"/>
      <c r="G51" s="407"/>
      <c r="H51" s="382"/>
    </row>
    <row r="52" spans="4:8" x14ac:dyDescent="0.25">
      <c r="D52" s="413"/>
      <c r="E52" s="412"/>
      <c r="F52" s="408"/>
      <c r="G52" s="407"/>
      <c r="H52" s="382"/>
    </row>
    <row r="53" spans="4:8" x14ac:dyDescent="0.25">
      <c r="D53" s="413"/>
      <c r="E53" s="412"/>
      <c r="F53" s="408"/>
      <c r="G53" s="407"/>
      <c r="H53" s="382"/>
    </row>
    <row r="54" spans="4:8" x14ac:dyDescent="0.25">
      <c r="D54" s="413"/>
      <c r="E54" s="412"/>
      <c r="F54" s="408"/>
      <c r="G54" s="407"/>
      <c r="H54" s="382"/>
    </row>
    <row r="55" spans="4:8" x14ac:dyDescent="0.25">
      <c r="D55" s="413"/>
      <c r="E55" s="412"/>
      <c r="F55" s="408"/>
      <c r="G55" s="407"/>
      <c r="H55" s="382"/>
    </row>
    <row r="56" spans="4:8" x14ac:dyDescent="0.25">
      <c r="D56" s="413"/>
      <c r="E56" s="412"/>
      <c r="F56" s="408"/>
      <c r="G56" s="407"/>
      <c r="H56" s="382"/>
    </row>
    <row r="57" spans="4:8" x14ac:dyDescent="0.25">
      <c r="D57" s="413"/>
      <c r="E57" s="412"/>
      <c r="F57" s="408"/>
      <c r="G57" s="407"/>
      <c r="H57" s="382"/>
    </row>
    <row r="58" spans="4:8" x14ac:dyDescent="0.25">
      <c r="D58" s="409"/>
      <c r="E58" s="412"/>
      <c r="F58" s="408"/>
      <c r="G58" s="407"/>
      <c r="H58" s="382"/>
    </row>
    <row r="59" spans="4:8" x14ac:dyDescent="0.25">
      <c r="D59" s="409"/>
      <c r="E59" s="406"/>
      <c r="F59" s="408"/>
      <c r="G59" s="407"/>
      <c r="H59" s="382"/>
    </row>
    <row r="60" spans="4:8" x14ac:dyDescent="0.25">
      <c r="D60" s="411"/>
      <c r="E60" s="408"/>
      <c r="F60" s="408"/>
      <c r="G60" s="407"/>
      <c r="H60" s="382"/>
    </row>
    <row r="61" spans="4:8" x14ac:dyDescent="0.25">
      <c r="D61" s="405"/>
      <c r="E61" s="408"/>
      <c r="F61" s="408"/>
      <c r="G61" s="407"/>
      <c r="H61" s="382"/>
    </row>
    <row r="62" spans="4:8" x14ac:dyDescent="0.25">
      <c r="D62" s="410"/>
      <c r="E62" s="403" t="s">
        <v>393</v>
      </c>
      <c r="F62" s="404"/>
    </row>
    <row r="64" spans="4:8" x14ac:dyDescent="0.25">
      <c r="H64" s="390"/>
    </row>
    <row r="65" spans="5:8" x14ac:dyDescent="0.25">
      <c r="H65" s="390"/>
    </row>
    <row r="66" spans="5:8" x14ac:dyDescent="0.25">
      <c r="H66" s="390"/>
    </row>
    <row r="67" spans="5:8" x14ac:dyDescent="0.25">
      <c r="H67" s="390"/>
    </row>
    <row r="78" spans="5:8" x14ac:dyDescent="0.25">
      <c r="E78" s="299" t="s">
        <v>392</v>
      </c>
    </row>
    <row r="127" spans="5:5" x14ac:dyDescent="0.25">
      <c r="E127" s="299" t="s">
        <v>392</v>
      </c>
    </row>
    <row r="130" spans="5:5" x14ac:dyDescent="0.25">
      <c r="E130" s="299" t="s">
        <v>392</v>
      </c>
    </row>
    <row r="153" spans="5:6" x14ac:dyDescent="0.25">
      <c r="E153" s="299" t="s">
        <v>392</v>
      </c>
      <c r="F153" s="299" t="s">
        <v>392</v>
      </c>
    </row>
  </sheetData>
  <mergeCells count="1">
    <mergeCell ref="A1:J1"/>
  </mergeCells>
  <hyperlinks>
    <hyperlink ref="M1" location="Indice!A11" display="INICIO"/>
  </hyperlinks>
  <printOptions horizontalCentered="1"/>
  <pageMargins left="0" right="0" top="1.1023622047244095" bottom="0.74803149606299213" header="0" footer="0.31496062992125984"/>
  <pageSetup paperSize="9" scale="85" firstPageNumber="25" fitToWidth="0" fitToHeight="0" orientation="landscape" useFirstPageNumber="1" r:id="rId1"/>
  <headerFooter scaleWithDoc="0">
    <oddHeader>&amp;C&amp;G</oddHeader>
    <oddFooter>&amp;C&amp;"-,Negrita"&amp;20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64"/>
  <sheetViews>
    <sheetView showGridLines="0" workbookViewId="0">
      <selection activeCell="N27" sqref="N27"/>
    </sheetView>
  </sheetViews>
  <sheetFormatPr baseColWidth="10" defaultColWidth="11.42578125" defaultRowHeight="15" x14ac:dyDescent="0.25"/>
  <cols>
    <col min="1" max="1" width="13.42578125" style="349" customWidth="1"/>
    <col min="2" max="3" width="12.42578125" style="349" bestFit="1" customWidth="1"/>
    <col min="4" max="5" width="10" style="349" bestFit="1" customWidth="1"/>
    <col min="6" max="6" width="10.28515625" style="349" bestFit="1" customWidth="1"/>
    <col min="7" max="7" width="10.28515625" style="349" customWidth="1"/>
    <col min="8" max="16384" width="11.42578125" style="414"/>
  </cols>
  <sheetData>
    <row r="1" spans="1:14" s="518" customFormat="1" ht="45.75" customHeight="1" x14ac:dyDescent="0.25">
      <c r="A1" s="773" t="s">
        <v>575</v>
      </c>
      <c r="B1" s="773"/>
      <c r="C1" s="773"/>
      <c r="D1" s="773"/>
      <c r="E1" s="773"/>
      <c r="F1" s="773"/>
      <c r="G1" s="773"/>
      <c r="H1" s="773"/>
      <c r="I1" s="773"/>
      <c r="J1" s="773"/>
      <c r="K1" s="773"/>
      <c r="L1" s="773"/>
      <c r="N1" s="687" t="s">
        <v>344</v>
      </c>
    </row>
    <row r="2" spans="1:14" x14ac:dyDescent="0.25">
      <c r="A2" s="442"/>
      <c r="B2" s="442"/>
      <c r="C2" s="442"/>
      <c r="D2" s="443"/>
      <c r="E2" s="442"/>
      <c r="F2" s="442"/>
      <c r="G2" s="441"/>
    </row>
    <row r="3" spans="1:14" ht="20.100000000000001" customHeight="1" x14ac:dyDescent="0.25">
      <c r="A3" s="780" t="s">
        <v>576</v>
      </c>
      <c r="B3" s="770" t="s">
        <v>410</v>
      </c>
      <c r="C3" s="770"/>
      <c r="D3" s="784" t="s">
        <v>342</v>
      </c>
      <c r="E3" s="784"/>
      <c r="F3" s="784" t="s">
        <v>577</v>
      </c>
      <c r="G3" s="784"/>
    </row>
    <row r="4" spans="1:14" ht="20.100000000000001" customHeight="1" x14ac:dyDescent="0.25">
      <c r="A4" s="794"/>
      <c r="B4" s="688" t="s">
        <v>367</v>
      </c>
      <c r="C4" s="688" t="s">
        <v>366</v>
      </c>
      <c r="D4" s="688" t="s">
        <v>367</v>
      </c>
      <c r="E4" s="688" t="s">
        <v>366</v>
      </c>
      <c r="F4" s="688" t="s">
        <v>409</v>
      </c>
      <c r="G4" s="688" t="s">
        <v>408</v>
      </c>
    </row>
    <row r="5" spans="1:14" ht="20.100000000000001" customHeight="1" x14ac:dyDescent="0.25">
      <c r="A5" s="703" t="s">
        <v>254</v>
      </c>
      <c r="B5" s="563">
        <f>SUM(B6:B18)</f>
        <v>7691912</v>
      </c>
      <c r="C5" s="563">
        <f>SUM(C6:C18)</f>
        <v>7829061</v>
      </c>
      <c r="D5" s="563">
        <f>SUM(D6:D19)</f>
        <v>57753</v>
      </c>
      <c r="E5" s="563">
        <f>SUM(E6:E19)</f>
        <v>57753</v>
      </c>
      <c r="F5" s="564"/>
      <c r="G5" s="564"/>
    </row>
    <row r="6" spans="1:14" ht="20.100000000000001" customHeight="1" x14ac:dyDescent="0.25">
      <c r="A6" s="719" t="s">
        <v>407</v>
      </c>
      <c r="B6" s="706">
        <v>2521541</v>
      </c>
      <c r="C6" s="706">
        <v>2415421</v>
      </c>
      <c r="D6" s="707">
        <v>18</v>
      </c>
      <c r="E6" s="707">
        <v>373</v>
      </c>
      <c r="F6" s="708">
        <f t="shared" ref="F6:F18" si="0">D6/B6*1000</f>
        <v>7.138491898406569E-3</v>
      </c>
      <c r="G6" s="708">
        <f t="shared" ref="G6:G18" si="1">E6/C6*1000</f>
        <v>0.15442442539002516</v>
      </c>
      <c r="H6" s="439"/>
    </row>
    <row r="7" spans="1:14" ht="20.100000000000001" customHeight="1" x14ac:dyDescent="0.25">
      <c r="A7" s="720" t="s">
        <v>406</v>
      </c>
      <c r="B7" s="629">
        <v>744368</v>
      </c>
      <c r="C7" s="629">
        <v>727743</v>
      </c>
      <c r="D7" s="565">
        <v>4087</v>
      </c>
      <c r="E7" s="565">
        <v>10594</v>
      </c>
      <c r="F7" s="567">
        <f t="shared" si="0"/>
        <v>5.4905638071491518</v>
      </c>
      <c r="G7" s="567">
        <f t="shared" si="1"/>
        <v>14.557336862051576</v>
      </c>
      <c r="H7" s="439"/>
    </row>
    <row r="8" spans="1:14" ht="20.100000000000001" customHeight="1" x14ac:dyDescent="0.25">
      <c r="A8" s="721" t="s">
        <v>405</v>
      </c>
      <c r="B8" s="706">
        <v>674309</v>
      </c>
      <c r="C8" s="706">
        <v>673635</v>
      </c>
      <c r="D8" s="707">
        <v>15554</v>
      </c>
      <c r="E8" s="707">
        <v>17401</v>
      </c>
      <c r="F8" s="708">
        <f t="shared" si="0"/>
        <v>23.066576302555653</v>
      </c>
      <c r="G8" s="708">
        <f t="shared" si="1"/>
        <v>25.831496285080199</v>
      </c>
      <c r="H8" s="439"/>
    </row>
    <row r="9" spans="1:14" ht="20.100000000000001" customHeight="1" x14ac:dyDescent="0.25">
      <c r="A9" s="720" t="s">
        <v>404</v>
      </c>
      <c r="B9" s="629">
        <v>610081</v>
      </c>
      <c r="C9" s="629">
        <v>628162</v>
      </c>
      <c r="D9" s="565">
        <v>15748</v>
      </c>
      <c r="E9" s="565">
        <v>13546</v>
      </c>
      <c r="F9" s="567">
        <f t="shared" si="0"/>
        <v>25.812965819292849</v>
      </c>
      <c r="G9" s="567">
        <f t="shared" si="1"/>
        <v>21.56450087716226</v>
      </c>
      <c r="H9" s="439"/>
    </row>
    <row r="10" spans="1:14" ht="20.100000000000001" customHeight="1" x14ac:dyDescent="0.25">
      <c r="A10" s="721" t="s">
        <v>403</v>
      </c>
      <c r="B10" s="706">
        <v>547126</v>
      </c>
      <c r="C10" s="706">
        <v>583546</v>
      </c>
      <c r="D10" s="707">
        <v>9439</v>
      </c>
      <c r="E10" s="707">
        <v>6759</v>
      </c>
      <c r="F10" s="708">
        <f t="shared" si="0"/>
        <v>17.251967554091745</v>
      </c>
      <c r="G10" s="708">
        <f t="shared" si="1"/>
        <v>11.582634445270809</v>
      </c>
      <c r="H10" s="439"/>
    </row>
    <row r="11" spans="1:14" ht="20.100000000000001" customHeight="1" x14ac:dyDescent="0.25">
      <c r="A11" s="720" t="s">
        <v>402</v>
      </c>
      <c r="B11" s="629">
        <v>483711</v>
      </c>
      <c r="C11" s="629">
        <v>525760</v>
      </c>
      <c r="D11" s="565">
        <v>4548</v>
      </c>
      <c r="E11" s="565">
        <v>3157</v>
      </c>
      <c r="F11" s="566">
        <f t="shared" si="0"/>
        <v>9.4023084031580844</v>
      </c>
      <c r="G11" s="566">
        <f t="shared" si="1"/>
        <v>6.0046409007912356</v>
      </c>
      <c r="H11" s="439"/>
    </row>
    <row r="12" spans="1:14" ht="20.100000000000001" customHeight="1" x14ac:dyDescent="0.25">
      <c r="A12" s="721" t="s">
        <v>401</v>
      </c>
      <c r="B12" s="706">
        <v>428131</v>
      </c>
      <c r="C12" s="706">
        <v>464654</v>
      </c>
      <c r="D12" s="707">
        <v>2568</v>
      </c>
      <c r="E12" s="707">
        <v>1919</v>
      </c>
      <c r="F12" s="708">
        <f t="shared" si="0"/>
        <v>5.9981641133204553</v>
      </c>
      <c r="G12" s="708">
        <f t="shared" si="1"/>
        <v>4.1299547620379897</v>
      </c>
      <c r="H12" s="439"/>
    </row>
    <row r="13" spans="1:14" ht="20.100000000000001" customHeight="1" x14ac:dyDescent="0.25">
      <c r="A13" s="720" t="s">
        <v>400</v>
      </c>
      <c r="B13" s="629">
        <v>378933</v>
      </c>
      <c r="C13" s="629">
        <v>408484</v>
      </c>
      <c r="D13" s="565">
        <v>1633</v>
      </c>
      <c r="E13" s="565">
        <v>1275</v>
      </c>
      <c r="F13" s="566">
        <f t="shared" si="0"/>
        <v>4.3094689562534807</v>
      </c>
      <c r="G13" s="566">
        <f t="shared" si="1"/>
        <v>3.1212972845937665</v>
      </c>
      <c r="H13" s="439"/>
    </row>
    <row r="14" spans="1:14" ht="20.100000000000001" customHeight="1" x14ac:dyDescent="0.25">
      <c r="A14" s="721" t="s">
        <v>399</v>
      </c>
      <c r="B14" s="706">
        <v>327186</v>
      </c>
      <c r="C14" s="706">
        <v>349623</v>
      </c>
      <c r="D14" s="707">
        <v>1155</v>
      </c>
      <c r="E14" s="707">
        <v>821</v>
      </c>
      <c r="F14" s="708">
        <f t="shared" si="0"/>
        <v>3.5301021437347564</v>
      </c>
      <c r="G14" s="708">
        <f t="shared" si="1"/>
        <v>2.3482436796206199</v>
      </c>
      <c r="H14" s="439"/>
    </row>
    <row r="15" spans="1:14" ht="20.100000000000001" customHeight="1" x14ac:dyDescent="0.25">
      <c r="A15" s="720" t="s">
        <v>398</v>
      </c>
      <c r="B15" s="629">
        <v>270832</v>
      </c>
      <c r="C15" s="629">
        <v>287405</v>
      </c>
      <c r="D15" s="565">
        <v>820</v>
      </c>
      <c r="E15" s="565">
        <v>474</v>
      </c>
      <c r="F15" s="566">
        <f t="shared" si="0"/>
        <v>3.0277072133278193</v>
      </c>
      <c r="G15" s="566">
        <f t="shared" si="1"/>
        <v>1.6492406186392026</v>
      </c>
      <c r="H15" s="439"/>
    </row>
    <row r="16" spans="1:14" ht="20.100000000000001" customHeight="1" x14ac:dyDescent="0.25">
      <c r="A16" s="721" t="s">
        <v>397</v>
      </c>
      <c r="B16" s="706">
        <v>216103</v>
      </c>
      <c r="C16" s="706">
        <v>229794</v>
      </c>
      <c r="D16" s="707">
        <v>574</v>
      </c>
      <c r="E16" s="707">
        <v>306</v>
      </c>
      <c r="F16" s="708">
        <f t="shared" si="0"/>
        <v>2.6561408217377824</v>
      </c>
      <c r="G16" s="708">
        <f t="shared" si="1"/>
        <v>1.3316274576359697</v>
      </c>
      <c r="H16" s="439"/>
    </row>
    <row r="17" spans="1:8" ht="20.100000000000001" customHeight="1" x14ac:dyDescent="0.25">
      <c r="A17" s="720" t="s">
        <v>396</v>
      </c>
      <c r="B17" s="629">
        <v>167263</v>
      </c>
      <c r="C17" s="629">
        <v>180436</v>
      </c>
      <c r="D17" s="565">
        <v>431</v>
      </c>
      <c r="E17" s="565">
        <v>206</v>
      </c>
      <c r="F17" s="566">
        <f t="shared" si="0"/>
        <v>2.5767802801575961</v>
      </c>
      <c r="G17" s="566">
        <f t="shared" si="1"/>
        <v>1.1416790440931965</v>
      </c>
      <c r="H17" s="439"/>
    </row>
    <row r="18" spans="1:8" ht="20.100000000000001" customHeight="1" x14ac:dyDescent="0.25">
      <c r="A18" s="721" t="s">
        <v>560</v>
      </c>
      <c r="B18" s="706">
        <v>322328</v>
      </c>
      <c r="C18" s="706">
        <v>354398</v>
      </c>
      <c r="D18" s="707">
        <v>614</v>
      </c>
      <c r="E18" s="707">
        <v>247</v>
      </c>
      <c r="F18" s="708">
        <f t="shared" si="0"/>
        <v>1.9048919113449654</v>
      </c>
      <c r="G18" s="708">
        <f t="shared" si="1"/>
        <v>0.69695652910005135</v>
      </c>
      <c r="H18" s="439"/>
    </row>
    <row r="19" spans="1:8" ht="22.5" customHeight="1" x14ac:dyDescent="0.25">
      <c r="A19" s="704" t="s">
        <v>268</v>
      </c>
      <c r="B19" s="568"/>
      <c r="C19" s="568"/>
      <c r="D19" s="565">
        <v>564</v>
      </c>
      <c r="E19" s="565">
        <v>675</v>
      </c>
      <c r="F19" s="569" t="s">
        <v>361</v>
      </c>
      <c r="G19" s="569" t="s">
        <v>361</v>
      </c>
      <c r="H19" s="439"/>
    </row>
    <row r="20" spans="1:8" x14ac:dyDescent="0.25">
      <c r="A20" s="431" t="s">
        <v>481</v>
      </c>
      <c r="B20" s="426"/>
      <c r="C20" s="425"/>
      <c r="D20" s="425"/>
      <c r="E20" s="425"/>
      <c r="F20" s="425"/>
      <c r="G20" s="425"/>
      <c r="H20" s="439"/>
    </row>
    <row r="21" spans="1:8" x14ac:dyDescent="0.25">
      <c r="A21" s="431" t="s">
        <v>394</v>
      </c>
      <c r="B21" s="426"/>
      <c r="C21" s="440"/>
      <c r="D21" s="425"/>
      <c r="E21" s="425"/>
      <c r="F21" s="425"/>
      <c r="G21" s="425"/>
      <c r="H21" s="439"/>
    </row>
    <row r="22" spans="1:8" x14ac:dyDescent="0.25">
      <c r="A22" s="425"/>
      <c r="B22" s="425"/>
      <c r="C22" s="425"/>
      <c r="D22" s="425"/>
      <c r="E22" s="425"/>
      <c r="F22" s="425"/>
      <c r="G22" s="425"/>
      <c r="H22" s="439"/>
    </row>
    <row r="23" spans="1:8" x14ac:dyDescent="0.25">
      <c r="A23" s="425"/>
      <c r="B23" s="425"/>
      <c r="C23" s="425"/>
      <c r="D23" s="425"/>
      <c r="E23" s="425"/>
      <c r="F23" s="425"/>
      <c r="G23" s="425"/>
      <c r="H23" s="439"/>
    </row>
    <row r="24" spans="1:8" x14ac:dyDescent="0.25">
      <c r="A24" s="425"/>
      <c r="B24" s="425"/>
      <c r="C24" s="425"/>
      <c r="D24" s="425"/>
      <c r="E24" s="425"/>
      <c r="F24" s="425"/>
      <c r="G24" s="425"/>
      <c r="H24" s="439"/>
    </row>
    <row r="25" spans="1:8" x14ac:dyDescent="0.25">
      <c r="A25" s="425"/>
      <c r="B25" s="425"/>
      <c r="C25" s="425"/>
      <c r="D25" s="425"/>
      <c r="E25" s="425"/>
      <c r="F25" s="425"/>
      <c r="G25" s="425"/>
    </row>
    <row r="26" spans="1:8" x14ac:dyDescent="0.25">
      <c r="A26" s="425"/>
      <c r="B26" s="425"/>
      <c r="C26" s="425"/>
      <c r="D26" s="425"/>
      <c r="E26" s="425"/>
      <c r="F26" s="425"/>
      <c r="G26" s="425"/>
    </row>
    <row r="27" spans="1:8" x14ac:dyDescent="0.25">
      <c r="A27" s="425"/>
      <c r="B27" s="425"/>
      <c r="C27" s="425"/>
      <c r="D27" s="425"/>
      <c r="E27" s="425"/>
      <c r="F27" s="425"/>
      <c r="G27" s="425"/>
    </row>
    <row r="28" spans="1:8" x14ac:dyDescent="0.25">
      <c r="A28" s="751" t="s">
        <v>562</v>
      </c>
      <c r="B28" s="425"/>
      <c r="C28" s="425"/>
      <c r="D28" s="425"/>
      <c r="E28" s="425"/>
      <c r="F28" s="425"/>
      <c r="G28" s="425"/>
    </row>
    <row r="29" spans="1:8" x14ac:dyDescent="0.25">
      <c r="A29" s="425"/>
      <c r="B29" s="425"/>
      <c r="C29" s="425"/>
      <c r="D29" s="425"/>
      <c r="E29" s="425"/>
      <c r="F29" s="425"/>
      <c r="G29" s="425"/>
    </row>
    <row r="30" spans="1:8" x14ac:dyDescent="0.25">
      <c r="A30" s="425"/>
      <c r="B30" s="425"/>
      <c r="C30" s="425"/>
      <c r="D30" s="425"/>
      <c r="E30" s="425"/>
      <c r="F30" s="425"/>
      <c r="G30" s="425"/>
    </row>
    <row r="31" spans="1:8" x14ac:dyDescent="0.25">
      <c r="A31" s="425"/>
      <c r="B31" s="425"/>
      <c r="C31" s="425"/>
      <c r="D31" s="425"/>
      <c r="E31" s="425"/>
      <c r="F31" s="425"/>
      <c r="G31" s="425"/>
    </row>
    <row r="32" spans="1:8" x14ac:dyDescent="0.25">
      <c r="A32" s="425"/>
      <c r="B32" s="425"/>
      <c r="C32" s="425"/>
      <c r="D32" s="425"/>
      <c r="E32" s="425"/>
      <c r="F32" s="425"/>
      <c r="G32" s="425"/>
    </row>
    <row r="33" spans="1:7" x14ac:dyDescent="0.25">
      <c r="A33" s="425"/>
      <c r="B33" s="425"/>
      <c r="C33" s="425"/>
      <c r="D33" s="425"/>
      <c r="E33" s="425"/>
      <c r="F33" s="425"/>
      <c r="G33" s="425"/>
    </row>
    <row r="34" spans="1:7" x14ac:dyDescent="0.25">
      <c r="A34" s="425"/>
      <c r="B34" s="425"/>
      <c r="C34" s="425"/>
      <c r="D34" s="425"/>
      <c r="E34" s="425"/>
      <c r="F34" s="425"/>
      <c r="G34" s="425"/>
    </row>
    <row r="35" spans="1:7" x14ac:dyDescent="0.25">
      <c r="A35" s="425"/>
      <c r="B35" s="425"/>
      <c r="C35" s="425"/>
      <c r="D35" s="425"/>
      <c r="E35" s="425"/>
      <c r="F35" s="425"/>
      <c r="G35" s="425"/>
    </row>
    <row r="36" spans="1:7" x14ac:dyDescent="0.25">
      <c r="A36" s="425"/>
      <c r="B36" s="425"/>
      <c r="C36" s="425"/>
      <c r="D36" s="425"/>
      <c r="E36" s="425"/>
      <c r="F36" s="425"/>
      <c r="G36" s="425"/>
    </row>
    <row r="37" spans="1:7" x14ac:dyDescent="0.25">
      <c r="A37" s="425"/>
      <c r="B37" s="425"/>
      <c r="C37" s="425"/>
      <c r="D37" s="425"/>
      <c r="E37" s="425"/>
      <c r="F37" s="425"/>
      <c r="G37" s="425"/>
    </row>
    <row r="38" spans="1:7" x14ac:dyDescent="0.25">
      <c r="A38" s="425"/>
      <c r="B38" s="425"/>
      <c r="C38" s="425"/>
      <c r="D38" s="425"/>
      <c r="E38" s="425"/>
      <c r="F38" s="425"/>
      <c r="G38" s="425"/>
    </row>
    <row r="39" spans="1:7" x14ac:dyDescent="0.25">
      <c r="A39" s="425"/>
      <c r="B39" s="425"/>
      <c r="C39" s="425"/>
      <c r="D39" s="425"/>
      <c r="E39" s="425"/>
      <c r="F39" s="425"/>
      <c r="G39" s="425"/>
    </row>
    <row r="40" spans="1:7" x14ac:dyDescent="0.25">
      <c r="A40" s="425"/>
      <c r="B40" s="425"/>
      <c r="C40" s="425"/>
      <c r="D40" s="425"/>
      <c r="E40" s="425"/>
      <c r="F40" s="425"/>
      <c r="G40" s="425"/>
    </row>
    <row r="41" spans="1:7" x14ac:dyDescent="0.25">
      <c r="A41" s="425"/>
      <c r="B41" s="425"/>
      <c r="C41" s="425"/>
      <c r="D41" s="425"/>
      <c r="E41" s="425"/>
      <c r="F41" s="425"/>
      <c r="G41" s="425"/>
    </row>
    <row r="42" spans="1:7" x14ac:dyDescent="0.25">
      <c r="A42" s="425"/>
      <c r="B42" s="425"/>
      <c r="C42" s="425"/>
      <c r="D42" s="425"/>
      <c r="E42" s="425"/>
      <c r="F42" s="425"/>
      <c r="G42" s="425"/>
    </row>
    <row r="43" spans="1:7" x14ac:dyDescent="0.25">
      <c r="A43" s="425"/>
      <c r="B43" s="425"/>
      <c r="C43" s="425"/>
      <c r="D43" s="425"/>
      <c r="E43" s="425"/>
      <c r="F43" s="425"/>
      <c r="G43" s="425"/>
    </row>
    <row r="44" spans="1:7" x14ac:dyDescent="0.25">
      <c r="A44" s="425"/>
      <c r="B44" s="425"/>
      <c r="C44" s="425"/>
      <c r="D44" s="425"/>
      <c r="E44" s="425"/>
      <c r="F44" s="425"/>
      <c r="G44" s="425"/>
    </row>
    <row r="45" spans="1:7" x14ac:dyDescent="0.25">
      <c r="A45" s="425"/>
      <c r="B45" s="425"/>
      <c r="C45" s="425"/>
      <c r="D45" s="425"/>
      <c r="E45" s="425"/>
      <c r="F45" s="425"/>
      <c r="G45" s="425"/>
    </row>
    <row r="46" spans="1:7" x14ac:dyDescent="0.25">
      <c r="A46" s="425"/>
      <c r="B46" s="425"/>
      <c r="C46" s="425"/>
      <c r="D46" s="425"/>
      <c r="E46" s="425"/>
      <c r="F46" s="425"/>
      <c r="G46" s="425"/>
    </row>
    <row r="47" spans="1:7" x14ac:dyDescent="0.25">
      <c r="A47" s="425"/>
      <c r="B47" s="425"/>
      <c r="C47" s="425"/>
      <c r="D47" s="425"/>
      <c r="E47" s="425"/>
      <c r="F47" s="425"/>
      <c r="G47" s="425"/>
    </row>
    <row r="51" spans="1:4" x14ac:dyDescent="0.25">
      <c r="A51" s="425"/>
      <c r="B51" s="425"/>
    </row>
    <row r="52" spans="1:4" x14ac:dyDescent="0.25">
      <c r="A52" s="436"/>
      <c r="B52" s="436"/>
      <c r="C52" s="435"/>
      <c r="D52" s="435"/>
    </row>
    <row r="53" spans="1:4" x14ac:dyDescent="0.25">
      <c r="A53" s="436"/>
      <c r="B53" s="437"/>
      <c r="C53" s="438"/>
      <c r="D53" s="435"/>
    </row>
    <row r="54" spans="1:4" x14ac:dyDescent="0.25">
      <c r="A54" s="436"/>
      <c r="B54" s="437"/>
      <c r="C54" s="438"/>
      <c r="D54" s="435"/>
    </row>
    <row r="55" spans="1:4" x14ac:dyDescent="0.25">
      <c r="A55" s="437"/>
      <c r="B55" s="437"/>
      <c r="C55" s="438"/>
      <c r="D55" s="435"/>
    </row>
    <row r="56" spans="1:4" x14ac:dyDescent="0.25">
      <c r="A56" s="437"/>
      <c r="B56" s="437"/>
      <c r="C56" s="438"/>
      <c r="D56" s="435"/>
    </row>
    <row r="57" spans="1:4" x14ac:dyDescent="0.25">
      <c r="A57" s="437"/>
      <c r="B57" s="437"/>
      <c r="C57" s="435"/>
      <c r="D57" s="435"/>
    </row>
    <row r="58" spans="1:4" x14ac:dyDescent="0.25">
      <c r="A58" s="437"/>
      <c r="B58" s="437"/>
      <c r="C58" s="438"/>
      <c r="D58" s="435"/>
    </row>
    <row r="59" spans="1:4" x14ac:dyDescent="0.25">
      <c r="A59" s="437"/>
      <c r="B59" s="437"/>
      <c r="C59" s="438"/>
      <c r="D59" s="438"/>
    </row>
    <row r="60" spans="1:4" x14ac:dyDescent="0.25">
      <c r="A60" s="437"/>
      <c r="B60" s="437"/>
      <c r="C60" s="438"/>
      <c r="D60" s="435"/>
    </row>
    <row r="61" spans="1:4" x14ac:dyDescent="0.25">
      <c r="A61" s="437"/>
      <c r="B61" s="437"/>
      <c r="C61" s="438"/>
      <c r="D61" s="435"/>
    </row>
    <row r="62" spans="1:4" x14ac:dyDescent="0.25">
      <c r="A62" s="436"/>
      <c r="B62" s="437"/>
      <c r="C62" s="435"/>
      <c r="D62" s="435"/>
    </row>
    <row r="63" spans="1:4" x14ac:dyDescent="0.25">
      <c r="A63" s="436"/>
      <c r="B63" s="437"/>
      <c r="C63" s="435"/>
      <c r="D63" s="435"/>
    </row>
    <row r="64" spans="1:4" x14ac:dyDescent="0.25">
      <c r="A64" s="436"/>
      <c r="B64" s="436"/>
      <c r="C64" s="435"/>
      <c r="D64" s="435"/>
    </row>
  </sheetData>
  <mergeCells count="5">
    <mergeCell ref="A3:A4"/>
    <mergeCell ref="B3:C3"/>
    <mergeCell ref="D3:E3"/>
    <mergeCell ref="F3:G3"/>
    <mergeCell ref="A1:L1"/>
  </mergeCells>
  <hyperlinks>
    <hyperlink ref="N1" location="Indice!A12" display="INICIO"/>
  </hyperlinks>
  <printOptions horizontalCentered="1"/>
  <pageMargins left="0" right="0" top="1.1023622047244095" bottom="0.74803149606299213" header="0" footer="0.31496062992125984"/>
  <pageSetup paperSize="9" scale="85" firstPageNumber="26" fitToWidth="0" fitToHeight="0" orientation="landscape" useFirstPageNumber="1" r:id="rId1"/>
  <headerFooter scaleWithDoc="0">
    <oddHeader>&amp;C&amp;G</oddHeader>
    <oddFooter>&amp;C&amp;"-,Negrita"&amp;20 &amp;P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N67"/>
  <sheetViews>
    <sheetView showGridLines="0" topLeftCell="A13" workbookViewId="0">
      <selection activeCell="K28" sqref="K28"/>
    </sheetView>
  </sheetViews>
  <sheetFormatPr baseColWidth="10" defaultRowHeight="15" x14ac:dyDescent="0.25"/>
  <cols>
    <col min="1" max="1" width="14.7109375" style="414" customWidth="1"/>
    <col min="2" max="3" width="12.140625" style="414" bestFit="1" customWidth="1"/>
    <col min="4" max="5" width="9.7109375" style="414" bestFit="1" customWidth="1"/>
    <col min="6" max="6" width="10.28515625" style="414" bestFit="1" customWidth="1"/>
    <col min="7" max="7" width="9" style="414" bestFit="1" customWidth="1"/>
    <col min="8" max="8" width="26.140625" style="414" customWidth="1"/>
    <col min="9" max="9" width="11.42578125" style="262"/>
    <col min="10" max="16384" width="11.42578125" style="414"/>
  </cols>
  <sheetData>
    <row r="1" spans="1:14" s="518" customFormat="1" ht="48" customHeight="1" x14ac:dyDescent="0.25">
      <c r="A1" s="772" t="s">
        <v>578</v>
      </c>
      <c r="B1" s="772"/>
      <c r="C1" s="772"/>
      <c r="D1" s="772"/>
      <c r="E1" s="772"/>
      <c r="F1" s="772"/>
      <c r="G1" s="772"/>
      <c r="H1" s="772"/>
      <c r="I1" s="772"/>
      <c r="J1" s="772"/>
      <c r="K1" s="772"/>
      <c r="L1" s="772"/>
      <c r="N1" s="687" t="s">
        <v>344</v>
      </c>
    </row>
    <row r="2" spans="1:14" ht="15.75" x14ac:dyDescent="0.25">
      <c r="A2" s="473"/>
      <c r="B2" s="473"/>
      <c r="C2" s="473"/>
      <c r="D2" s="473"/>
      <c r="E2" s="473"/>
      <c r="F2" s="473"/>
      <c r="G2" s="473"/>
      <c r="H2" s="473"/>
      <c r="J2" s="262"/>
      <c r="K2" s="262"/>
    </row>
    <row r="3" spans="1:14" ht="15.75" x14ac:dyDescent="0.25">
      <c r="A3" s="473"/>
      <c r="B3" s="473"/>
      <c r="C3" s="473"/>
      <c r="D3" s="473"/>
      <c r="E3" s="473"/>
      <c r="F3" s="473"/>
      <c r="G3" s="473"/>
      <c r="H3" s="473"/>
    </row>
    <row r="4" spans="1:14" ht="20.100000000000001" customHeight="1" x14ac:dyDescent="0.25">
      <c r="A4" s="775" t="s">
        <v>576</v>
      </c>
      <c r="B4" s="770" t="s">
        <v>410</v>
      </c>
      <c r="C4" s="770"/>
      <c r="D4" s="770" t="s">
        <v>341</v>
      </c>
      <c r="E4" s="770"/>
      <c r="F4" s="770" t="s">
        <v>579</v>
      </c>
      <c r="G4" s="770"/>
      <c r="H4" s="262"/>
    </row>
    <row r="5" spans="1:14" ht="20.100000000000001" customHeight="1" x14ac:dyDescent="0.25">
      <c r="A5" s="776"/>
      <c r="B5" s="688" t="s">
        <v>367</v>
      </c>
      <c r="C5" s="688" t="s">
        <v>366</v>
      </c>
      <c r="D5" s="688" t="s">
        <v>367</v>
      </c>
      <c r="E5" s="688" t="s">
        <v>366</v>
      </c>
      <c r="F5" s="688" t="s">
        <v>409</v>
      </c>
      <c r="G5" s="688" t="s">
        <v>408</v>
      </c>
      <c r="H5" s="472"/>
    </row>
    <row r="6" spans="1:14" ht="20.100000000000001" customHeight="1" x14ac:dyDescent="0.25">
      <c r="A6" s="710" t="s">
        <v>346</v>
      </c>
      <c r="B6" s="570">
        <f>SUM(B7:B19)</f>
        <v>7691912</v>
      </c>
      <c r="C6" s="570">
        <f>SUM(C7:C19)</f>
        <v>7829061</v>
      </c>
      <c r="D6" s="563">
        <f>SUM(D8:D20)</f>
        <v>20299</v>
      </c>
      <c r="E6" s="563">
        <f>SUM(E8:E20)</f>
        <v>20298</v>
      </c>
      <c r="F6" s="564"/>
      <c r="G6" s="564"/>
      <c r="H6" s="262"/>
    </row>
    <row r="7" spans="1:14" ht="20.100000000000001" customHeight="1" x14ac:dyDescent="0.25">
      <c r="A7" s="705" t="s">
        <v>407</v>
      </c>
      <c r="B7" s="706">
        <v>2521541</v>
      </c>
      <c r="C7" s="706">
        <v>2415421</v>
      </c>
      <c r="D7" s="713" t="s">
        <v>361</v>
      </c>
      <c r="E7" s="714">
        <v>1</v>
      </c>
      <c r="F7" s="715" t="s">
        <v>361</v>
      </c>
      <c r="G7" s="715" t="s">
        <v>361</v>
      </c>
      <c r="H7" s="262"/>
    </row>
    <row r="8" spans="1:14" ht="20.100000000000001" customHeight="1" x14ac:dyDescent="0.25">
      <c r="A8" s="559" t="s">
        <v>406</v>
      </c>
      <c r="B8" s="629">
        <v>744368</v>
      </c>
      <c r="C8" s="629">
        <v>727743</v>
      </c>
      <c r="D8" s="571">
        <v>17</v>
      </c>
      <c r="E8" s="571">
        <v>140</v>
      </c>
      <c r="F8" s="573">
        <f t="shared" ref="F8:F19" si="0">D8/B8*10000</f>
        <v>0.22838166068396279</v>
      </c>
      <c r="G8" s="573">
        <f t="shared" ref="G8:G19" si="1">E8/C8*10000</f>
        <v>1.9237560512433647</v>
      </c>
      <c r="H8" s="262"/>
    </row>
    <row r="9" spans="1:14" ht="20.100000000000001" customHeight="1" x14ac:dyDescent="0.25">
      <c r="A9" s="709" t="s">
        <v>405</v>
      </c>
      <c r="B9" s="706">
        <v>674309</v>
      </c>
      <c r="C9" s="706">
        <v>673635</v>
      </c>
      <c r="D9" s="714">
        <v>560</v>
      </c>
      <c r="E9" s="714">
        <v>1153</v>
      </c>
      <c r="F9" s="708">
        <f t="shared" si="0"/>
        <v>8.3047979487149064</v>
      </c>
      <c r="G9" s="708">
        <f t="shared" si="1"/>
        <v>17.116094027180893</v>
      </c>
      <c r="H9" s="262"/>
    </row>
    <row r="10" spans="1:14" ht="20.100000000000001" customHeight="1" x14ac:dyDescent="0.25">
      <c r="A10" s="559" t="s">
        <v>404</v>
      </c>
      <c r="B10" s="629">
        <v>610081</v>
      </c>
      <c r="C10" s="629">
        <v>628162</v>
      </c>
      <c r="D10" s="571">
        <v>1754</v>
      </c>
      <c r="E10" s="571">
        <v>2431</v>
      </c>
      <c r="F10" s="567">
        <f t="shared" si="0"/>
        <v>28.750280700431581</v>
      </c>
      <c r="G10" s="567">
        <f t="shared" si="1"/>
        <v>38.700207908151086</v>
      </c>
      <c r="H10" s="472"/>
    </row>
    <row r="11" spans="1:14" ht="20.100000000000001" customHeight="1" x14ac:dyDescent="0.25">
      <c r="A11" s="709" t="s">
        <v>403</v>
      </c>
      <c r="B11" s="706">
        <v>547126</v>
      </c>
      <c r="C11" s="706">
        <v>583546</v>
      </c>
      <c r="D11" s="714">
        <v>2726</v>
      </c>
      <c r="E11" s="714">
        <v>2872</v>
      </c>
      <c r="F11" s="708">
        <f t="shared" si="0"/>
        <v>49.823989355285619</v>
      </c>
      <c r="G11" s="708">
        <f t="shared" si="1"/>
        <v>49.216342841866798</v>
      </c>
      <c r="H11" s="262"/>
    </row>
    <row r="12" spans="1:14" ht="20.100000000000001" customHeight="1" x14ac:dyDescent="0.25">
      <c r="A12" s="559" t="s">
        <v>402</v>
      </c>
      <c r="B12" s="629">
        <v>483711</v>
      </c>
      <c r="C12" s="629">
        <v>525760</v>
      </c>
      <c r="D12" s="571">
        <v>2583</v>
      </c>
      <c r="E12" s="571">
        <v>2567</v>
      </c>
      <c r="F12" s="566">
        <f t="shared" si="0"/>
        <v>53.399653925587799</v>
      </c>
      <c r="G12" s="566">
        <f t="shared" si="1"/>
        <v>48.824558734023128</v>
      </c>
      <c r="H12" s="262"/>
    </row>
    <row r="13" spans="1:14" ht="20.100000000000001" customHeight="1" x14ac:dyDescent="0.25">
      <c r="A13" s="709" t="s">
        <v>401</v>
      </c>
      <c r="B13" s="706">
        <v>428131</v>
      </c>
      <c r="C13" s="706">
        <v>464654</v>
      </c>
      <c r="D13" s="714">
        <v>2469</v>
      </c>
      <c r="E13" s="714">
        <v>2247</v>
      </c>
      <c r="F13" s="708">
        <f t="shared" si="0"/>
        <v>57.669264781106719</v>
      </c>
      <c r="G13" s="708">
        <f t="shared" si="1"/>
        <v>48.358563576338526</v>
      </c>
      <c r="H13" s="262"/>
    </row>
    <row r="14" spans="1:14" ht="20.100000000000001" customHeight="1" x14ac:dyDescent="0.25">
      <c r="A14" s="559" t="s">
        <v>400</v>
      </c>
      <c r="B14" s="629">
        <v>378933</v>
      </c>
      <c r="C14" s="629">
        <v>408484</v>
      </c>
      <c r="D14" s="571">
        <v>1967</v>
      </c>
      <c r="E14" s="571">
        <v>1816</v>
      </c>
      <c r="F14" s="566">
        <f t="shared" si="0"/>
        <v>51.9089126573827</v>
      </c>
      <c r="G14" s="566">
        <f t="shared" si="1"/>
        <v>44.457065637821799</v>
      </c>
      <c r="H14" s="262"/>
    </row>
    <row r="15" spans="1:14" ht="20.100000000000001" customHeight="1" x14ac:dyDescent="0.25">
      <c r="A15" s="709" t="s">
        <v>399</v>
      </c>
      <c r="B15" s="706">
        <v>327186</v>
      </c>
      <c r="C15" s="706">
        <v>349623</v>
      </c>
      <c r="D15" s="714">
        <v>1571</v>
      </c>
      <c r="E15" s="714">
        <v>1151</v>
      </c>
      <c r="F15" s="708">
        <f t="shared" si="0"/>
        <v>48.015501885777503</v>
      </c>
      <c r="G15" s="708">
        <f t="shared" si="1"/>
        <v>32.921175094315878</v>
      </c>
      <c r="H15" s="262"/>
    </row>
    <row r="16" spans="1:14" ht="20.100000000000001" customHeight="1" x14ac:dyDescent="0.25">
      <c r="A16" s="559" t="s">
        <v>398</v>
      </c>
      <c r="B16" s="629">
        <v>270832</v>
      </c>
      <c r="C16" s="629">
        <v>287405</v>
      </c>
      <c r="D16" s="571">
        <v>1022</v>
      </c>
      <c r="E16" s="571">
        <v>744</v>
      </c>
      <c r="F16" s="573">
        <f t="shared" si="0"/>
        <v>37.735570390500385</v>
      </c>
      <c r="G16" s="573">
        <f t="shared" si="1"/>
        <v>25.886814773577356</v>
      </c>
      <c r="H16" s="262"/>
      <c r="I16" s="414"/>
    </row>
    <row r="17" spans="1:9" ht="20.100000000000001" customHeight="1" x14ac:dyDescent="0.25">
      <c r="A17" s="709" t="s">
        <v>397</v>
      </c>
      <c r="B17" s="706">
        <v>216103</v>
      </c>
      <c r="C17" s="706">
        <v>229794</v>
      </c>
      <c r="D17" s="714">
        <v>618</v>
      </c>
      <c r="E17" s="714">
        <v>403</v>
      </c>
      <c r="F17" s="708">
        <f t="shared" si="0"/>
        <v>28.597474352507831</v>
      </c>
      <c r="G17" s="708">
        <f t="shared" si="1"/>
        <v>17.537446582591365</v>
      </c>
      <c r="H17" s="262"/>
      <c r="I17" s="414"/>
    </row>
    <row r="18" spans="1:9" ht="20.100000000000001" customHeight="1" x14ac:dyDescent="0.25">
      <c r="A18" s="559" t="s">
        <v>396</v>
      </c>
      <c r="B18" s="629">
        <v>167263</v>
      </c>
      <c r="C18" s="629">
        <v>180436</v>
      </c>
      <c r="D18" s="571">
        <v>330</v>
      </c>
      <c r="E18" s="571">
        <v>203</v>
      </c>
      <c r="F18" s="573">
        <f t="shared" si="0"/>
        <v>19.729408177540762</v>
      </c>
      <c r="G18" s="573">
        <f t="shared" si="1"/>
        <v>11.250526502471791</v>
      </c>
      <c r="H18" s="262"/>
      <c r="I18" s="414"/>
    </row>
    <row r="19" spans="1:9" ht="20.100000000000001" customHeight="1" x14ac:dyDescent="0.25">
      <c r="A19" s="709" t="s">
        <v>395</v>
      </c>
      <c r="B19" s="706">
        <v>322328</v>
      </c>
      <c r="C19" s="706">
        <v>354398</v>
      </c>
      <c r="D19" s="714">
        <v>346</v>
      </c>
      <c r="E19" s="714">
        <v>176</v>
      </c>
      <c r="F19" s="708">
        <f t="shared" si="0"/>
        <v>10.734407187709413</v>
      </c>
      <c r="G19" s="708">
        <f t="shared" si="1"/>
        <v>4.966167980631945</v>
      </c>
      <c r="H19" s="262"/>
      <c r="I19" s="414"/>
    </row>
    <row r="20" spans="1:9" ht="21" customHeight="1" x14ac:dyDescent="0.25">
      <c r="A20" s="712" t="s">
        <v>268</v>
      </c>
      <c r="B20" s="571"/>
      <c r="C20" s="571"/>
      <c r="D20" s="571">
        <v>4336</v>
      </c>
      <c r="E20" s="571">
        <v>4395</v>
      </c>
      <c r="F20" s="574" t="s">
        <v>361</v>
      </c>
      <c r="G20" s="574" t="s">
        <v>361</v>
      </c>
      <c r="H20" s="262"/>
      <c r="I20" s="414"/>
    </row>
    <row r="21" spans="1:9" x14ac:dyDescent="0.25">
      <c r="A21" s="320" t="s">
        <v>482</v>
      </c>
      <c r="B21" s="471"/>
      <c r="C21" s="471"/>
      <c r="D21" s="471"/>
      <c r="E21" s="470"/>
      <c r="F21" s="262"/>
      <c r="G21" s="262"/>
      <c r="H21" s="262"/>
      <c r="I21" s="414"/>
    </row>
    <row r="22" spans="1:9" x14ac:dyDescent="0.25">
      <c r="A22" s="320" t="s">
        <v>440</v>
      </c>
      <c r="B22" s="471"/>
      <c r="C22" s="471"/>
      <c r="D22" s="471"/>
      <c r="E22" s="470"/>
      <c r="F22" s="262"/>
      <c r="G22" s="262"/>
      <c r="H22" s="262"/>
      <c r="I22" s="414"/>
    </row>
    <row r="23" spans="1:9" x14ac:dyDescent="0.25">
      <c r="A23" s="320"/>
      <c r="B23" s="471"/>
      <c r="C23" s="471"/>
      <c r="D23" s="471"/>
      <c r="E23" s="470"/>
      <c r="F23" s="262"/>
      <c r="G23" s="262"/>
      <c r="H23" s="262"/>
      <c r="I23" s="414"/>
    </row>
    <row r="24" spans="1:9" x14ac:dyDescent="0.25">
      <c r="A24" s="320"/>
      <c r="B24" s="471"/>
      <c r="C24" s="471"/>
      <c r="D24" s="471"/>
      <c r="E24" s="470"/>
      <c r="F24" s="262"/>
      <c r="G24" s="262"/>
      <c r="H24" s="262"/>
      <c r="I24" s="414"/>
    </row>
    <row r="25" spans="1:9" x14ac:dyDescent="0.25">
      <c r="A25" s="320"/>
      <c r="B25" s="471"/>
      <c r="C25" s="471"/>
      <c r="D25" s="471"/>
      <c r="E25" s="470"/>
      <c r="F25" s="262"/>
      <c r="G25" s="262"/>
      <c r="H25" s="262"/>
      <c r="I25" s="414"/>
    </row>
    <row r="26" spans="1:9" x14ac:dyDescent="0.25">
      <c r="A26" s="320"/>
      <c r="B26" s="471"/>
      <c r="C26" s="471"/>
      <c r="D26" s="471"/>
      <c r="E26" s="470"/>
      <c r="F26" s="262"/>
      <c r="G26" s="262"/>
      <c r="H26" s="262"/>
      <c r="I26" s="414"/>
    </row>
    <row r="27" spans="1:9" x14ac:dyDescent="0.25">
      <c r="A27" s="320"/>
      <c r="B27" s="471"/>
      <c r="C27" s="471"/>
      <c r="D27" s="471"/>
      <c r="E27" s="470"/>
      <c r="F27" s="262"/>
      <c r="G27" s="262"/>
      <c r="H27" s="262"/>
      <c r="I27" s="414"/>
    </row>
    <row r="28" spans="1:9" x14ac:dyDescent="0.25">
      <c r="A28" s="750" t="s">
        <v>563</v>
      </c>
      <c r="B28" s="262"/>
      <c r="C28" s="262"/>
      <c r="D28" s="262"/>
      <c r="E28" s="262"/>
      <c r="F28" s="262"/>
      <c r="G28" s="262"/>
      <c r="H28" s="262"/>
      <c r="I28" s="414"/>
    </row>
    <row r="29" spans="1:9" x14ac:dyDescent="0.25">
      <c r="A29" s="262"/>
      <c r="B29" s="262"/>
      <c r="C29" s="262"/>
      <c r="D29" s="262"/>
      <c r="E29" s="262"/>
      <c r="F29" s="262"/>
      <c r="G29" s="262"/>
      <c r="H29" s="262"/>
      <c r="I29" s="414"/>
    </row>
    <row r="30" spans="1:9" x14ac:dyDescent="0.25">
      <c r="A30" s="262"/>
      <c r="B30" s="262"/>
      <c r="C30" s="262"/>
      <c r="D30" s="262"/>
      <c r="E30" s="262"/>
      <c r="F30" s="262"/>
      <c r="G30" s="262"/>
      <c r="H30" s="262"/>
      <c r="I30" s="414"/>
    </row>
    <row r="31" spans="1:9" x14ac:dyDescent="0.25">
      <c r="A31" s="262"/>
      <c r="B31" s="262"/>
      <c r="C31" s="262"/>
      <c r="D31" s="262"/>
      <c r="E31" s="262"/>
      <c r="F31" s="262"/>
      <c r="G31" s="262"/>
      <c r="H31" s="262"/>
      <c r="I31" s="414"/>
    </row>
    <row r="32" spans="1:9" x14ac:dyDescent="0.25">
      <c r="A32" s="262"/>
      <c r="B32" s="262"/>
      <c r="C32" s="262"/>
      <c r="D32" s="262"/>
      <c r="E32" s="262"/>
      <c r="F32" s="262"/>
      <c r="G32" s="262"/>
      <c r="H32" s="262"/>
      <c r="I32" s="414"/>
    </row>
    <row r="33" spans="1:9" x14ac:dyDescent="0.25">
      <c r="A33" s="262"/>
      <c r="B33" s="262"/>
      <c r="C33" s="262"/>
      <c r="D33" s="262"/>
      <c r="E33" s="262"/>
      <c r="F33" s="262"/>
      <c r="G33" s="262"/>
      <c r="H33" s="262"/>
      <c r="I33" s="414"/>
    </row>
    <row r="34" spans="1:9" x14ac:dyDescent="0.25">
      <c r="A34" s="262"/>
      <c r="B34" s="262"/>
      <c r="C34" s="262"/>
      <c r="D34" s="262"/>
      <c r="E34" s="262"/>
      <c r="F34" s="262"/>
      <c r="G34" s="262"/>
      <c r="H34" s="262"/>
      <c r="I34" s="414"/>
    </row>
    <row r="35" spans="1:9" x14ac:dyDescent="0.25">
      <c r="A35" s="262"/>
      <c r="B35" s="262"/>
      <c r="C35" s="262"/>
      <c r="D35" s="262"/>
      <c r="E35" s="262"/>
      <c r="F35" s="262"/>
      <c r="G35" s="262"/>
      <c r="H35" s="262"/>
      <c r="I35" s="414"/>
    </row>
    <row r="36" spans="1:9" x14ac:dyDescent="0.25">
      <c r="A36" s="262"/>
      <c r="B36" s="262"/>
      <c r="C36" s="262"/>
      <c r="D36" s="262"/>
      <c r="E36" s="262"/>
      <c r="F36" s="262"/>
      <c r="G36" s="262"/>
      <c r="H36" s="262"/>
      <c r="I36" s="414"/>
    </row>
    <row r="37" spans="1:9" x14ac:dyDescent="0.25">
      <c r="A37" s="262"/>
      <c r="B37" s="262"/>
      <c r="C37" s="262"/>
      <c r="D37" s="262"/>
      <c r="E37" s="262"/>
      <c r="F37" s="262"/>
      <c r="G37" s="262"/>
      <c r="H37" s="262"/>
      <c r="I37" s="414"/>
    </row>
    <row r="38" spans="1:9" x14ac:dyDescent="0.25">
      <c r="A38" s="262"/>
      <c r="B38" s="262"/>
      <c r="C38" s="262"/>
      <c r="D38" s="262"/>
      <c r="E38" s="262"/>
      <c r="F38" s="262"/>
      <c r="G38" s="262"/>
      <c r="H38" s="262"/>
      <c r="I38" s="414"/>
    </row>
    <row r="39" spans="1:9" x14ac:dyDescent="0.25">
      <c r="A39" s="262"/>
      <c r="B39" s="262"/>
      <c r="C39" s="262"/>
      <c r="D39" s="262"/>
      <c r="E39" s="262"/>
      <c r="F39" s="262"/>
      <c r="G39" s="262"/>
      <c r="H39" s="262"/>
      <c r="I39" s="414"/>
    </row>
    <row r="40" spans="1:9" x14ac:dyDescent="0.25">
      <c r="A40" s="262"/>
      <c r="B40" s="262"/>
      <c r="C40" s="262"/>
      <c r="D40" s="262"/>
      <c r="E40" s="262"/>
      <c r="F40" s="262"/>
      <c r="G40" s="262"/>
      <c r="H40" s="262"/>
      <c r="I40" s="414"/>
    </row>
    <row r="41" spans="1:9" x14ac:dyDescent="0.25">
      <c r="A41" s="262"/>
      <c r="B41" s="262"/>
      <c r="C41" s="262"/>
      <c r="D41" s="262"/>
      <c r="E41" s="262"/>
      <c r="F41" s="262"/>
      <c r="G41" s="262"/>
      <c r="H41" s="262"/>
      <c r="I41" s="414"/>
    </row>
    <row r="42" spans="1:9" x14ac:dyDescent="0.25">
      <c r="A42" s="262"/>
      <c r="B42" s="262"/>
      <c r="C42" s="262"/>
      <c r="D42" s="262"/>
      <c r="E42" s="262"/>
      <c r="F42" s="262"/>
      <c r="G42" s="262"/>
      <c r="H42" s="262"/>
      <c r="I42" s="414"/>
    </row>
    <row r="43" spans="1:9" x14ac:dyDescent="0.25">
      <c r="A43" s="262"/>
      <c r="B43" s="262"/>
      <c r="C43" s="262"/>
      <c r="D43" s="262"/>
      <c r="E43" s="262"/>
      <c r="F43" s="262"/>
      <c r="G43" s="262"/>
      <c r="H43" s="262"/>
      <c r="I43" s="414"/>
    </row>
    <row r="44" spans="1:9" x14ac:dyDescent="0.25">
      <c r="A44" s="262"/>
      <c r="B44" s="262"/>
      <c r="C44" s="262"/>
      <c r="D44" s="262"/>
      <c r="E44" s="262"/>
      <c r="F44" s="262"/>
      <c r="G44" s="262"/>
      <c r="H44" s="262"/>
      <c r="I44" s="414"/>
    </row>
    <row r="45" spans="1:9" x14ac:dyDescent="0.25">
      <c r="A45" s="262"/>
      <c r="B45" s="262"/>
      <c r="C45" s="262"/>
      <c r="D45" s="262"/>
      <c r="E45" s="262"/>
      <c r="F45" s="262"/>
      <c r="G45" s="262"/>
      <c r="H45" s="262"/>
      <c r="I45" s="414"/>
    </row>
    <row r="46" spans="1:9" x14ac:dyDescent="0.25">
      <c r="A46" s="262"/>
      <c r="B46" s="262"/>
      <c r="C46" s="262"/>
      <c r="D46" s="262"/>
      <c r="E46" s="262"/>
      <c r="F46" s="262"/>
      <c r="G46" s="262"/>
      <c r="H46" s="262"/>
      <c r="I46" s="414"/>
    </row>
    <row r="47" spans="1:9" x14ac:dyDescent="0.25">
      <c r="A47" s="262"/>
      <c r="B47" s="262"/>
      <c r="C47" s="262"/>
      <c r="D47" s="262"/>
      <c r="E47" s="262"/>
      <c r="F47" s="262"/>
      <c r="G47" s="262"/>
      <c r="H47" s="262"/>
      <c r="I47" s="414"/>
    </row>
    <row r="48" spans="1:9" x14ac:dyDescent="0.25">
      <c r="A48" s="262"/>
      <c r="B48" s="262"/>
      <c r="C48" s="262"/>
      <c r="D48" s="262"/>
      <c r="E48" s="262"/>
      <c r="F48" s="262"/>
      <c r="G48" s="262"/>
      <c r="H48" s="262"/>
      <c r="I48" s="414"/>
    </row>
    <row r="49" spans="1:9" x14ac:dyDescent="0.25">
      <c r="A49" s="262"/>
      <c r="B49" s="262"/>
      <c r="C49" s="262"/>
      <c r="D49" s="262"/>
      <c r="E49" s="262"/>
      <c r="F49" s="262"/>
      <c r="G49" s="262"/>
      <c r="H49" s="262"/>
      <c r="I49" s="414"/>
    </row>
    <row r="50" spans="1:9" x14ac:dyDescent="0.25">
      <c r="A50" s="470"/>
      <c r="B50" s="262"/>
      <c r="C50" s="262"/>
      <c r="D50" s="262"/>
      <c r="E50" s="262"/>
      <c r="F50" s="262"/>
      <c r="G50" s="262"/>
      <c r="H50" s="262"/>
      <c r="I50" s="414"/>
    </row>
    <row r="51" spans="1:9" x14ac:dyDescent="0.25">
      <c r="A51" s="469"/>
      <c r="B51" s="468"/>
      <c r="I51" s="414"/>
    </row>
    <row r="52" spans="1:9" x14ac:dyDescent="0.25">
      <c r="A52" s="467"/>
      <c r="B52" s="467"/>
      <c r="D52" s="460"/>
      <c r="E52" s="466"/>
      <c r="F52" s="466"/>
      <c r="I52" s="414"/>
    </row>
    <row r="53" spans="1:9" x14ac:dyDescent="0.25">
      <c r="A53" s="310"/>
      <c r="B53" s="310"/>
      <c r="D53" s="460"/>
      <c r="E53" s="310"/>
      <c r="F53" s="310"/>
      <c r="I53" s="414"/>
    </row>
    <row r="54" spans="1:9" x14ac:dyDescent="0.25">
      <c r="A54" s="310"/>
      <c r="B54" s="310"/>
      <c r="D54" s="460"/>
      <c r="E54" s="310"/>
      <c r="F54" s="310"/>
      <c r="I54" s="414"/>
    </row>
    <row r="55" spans="1:9" x14ac:dyDescent="0.25">
      <c r="A55" s="310"/>
      <c r="B55" s="310"/>
      <c r="D55" s="460"/>
      <c r="E55" s="310"/>
      <c r="F55" s="310"/>
      <c r="I55" s="414"/>
    </row>
    <row r="56" spans="1:9" x14ac:dyDescent="0.25">
      <c r="A56" s="310"/>
      <c r="B56" s="310"/>
      <c r="D56" s="460"/>
      <c r="E56" s="310"/>
      <c r="F56" s="310"/>
      <c r="I56" s="414"/>
    </row>
    <row r="57" spans="1:9" x14ac:dyDescent="0.25">
      <c r="A57" s="310"/>
      <c r="B57" s="310"/>
      <c r="D57" s="460"/>
      <c r="E57" s="310"/>
      <c r="F57" s="310"/>
      <c r="I57" s="414"/>
    </row>
    <row r="58" spans="1:9" x14ac:dyDescent="0.25">
      <c r="A58" s="310"/>
      <c r="B58" s="310"/>
      <c r="D58" s="460"/>
      <c r="E58" s="310"/>
      <c r="F58" s="310"/>
      <c r="I58" s="414"/>
    </row>
    <row r="59" spans="1:9" x14ac:dyDescent="0.25">
      <c r="A59" s="310"/>
      <c r="B59" s="310"/>
      <c r="D59" s="460"/>
      <c r="E59" s="310"/>
      <c r="F59" s="310"/>
      <c r="I59" s="414"/>
    </row>
    <row r="60" spans="1:9" x14ac:dyDescent="0.25">
      <c r="A60" s="310"/>
      <c r="B60" s="310"/>
      <c r="D60" s="460"/>
      <c r="E60" s="310"/>
      <c r="F60" s="310"/>
      <c r="I60" s="414"/>
    </row>
    <row r="61" spans="1:9" x14ac:dyDescent="0.25">
      <c r="A61" s="310"/>
      <c r="B61" s="310"/>
      <c r="D61" s="460"/>
      <c r="E61" s="310"/>
      <c r="F61" s="310"/>
      <c r="I61" s="414"/>
    </row>
    <row r="62" spans="1:9" x14ac:dyDescent="0.25">
      <c r="A62" s="465"/>
      <c r="B62" s="310"/>
      <c r="D62" s="460"/>
      <c r="E62" s="310"/>
      <c r="F62" s="310"/>
      <c r="I62" s="414"/>
    </row>
    <row r="63" spans="1:9" x14ac:dyDescent="0.25">
      <c r="A63" s="465"/>
      <c r="B63" s="310"/>
      <c r="D63" s="460"/>
      <c r="E63" s="310"/>
      <c r="F63" s="310"/>
      <c r="I63" s="414"/>
    </row>
    <row r="64" spans="1:9" x14ac:dyDescent="0.25">
      <c r="A64" s="465"/>
      <c r="B64" s="310"/>
      <c r="D64" s="460"/>
      <c r="E64" s="310"/>
      <c r="F64" s="310"/>
      <c r="I64" s="414"/>
    </row>
    <row r="65" spans="1:9" x14ac:dyDescent="0.25">
      <c r="A65" s="296"/>
      <c r="B65" s="464"/>
      <c r="D65" s="460"/>
      <c r="E65" s="463"/>
      <c r="F65" s="463"/>
      <c r="I65" s="414"/>
    </row>
    <row r="67" spans="1:9" x14ac:dyDescent="0.25">
      <c r="A67" s="311"/>
      <c r="B67" s="462"/>
      <c r="I67" s="414"/>
    </row>
  </sheetData>
  <mergeCells count="5">
    <mergeCell ref="A4:A5"/>
    <mergeCell ref="B4:C4"/>
    <mergeCell ref="D4:E4"/>
    <mergeCell ref="F4:G4"/>
    <mergeCell ref="A1:L1"/>
  </mergeCells>
  <hyperlinks>
    <hyperlink ref="N1" location="Indice!A13" display="INICIO"/>
  </hyperlinks>
  <printOptions horizontalCentered="1"/>
  <pageMargins left="0" right="0" top="1.1023622047244095" bottom="0.74803149606299213" header="0" footer="0.31496062992125984"/>
  <pageSetup paperSize="9" scale="85" firstPageNumber="27" fitToWidth="0" fitToHeight="0" orientation="landscape" useFirstPageNumber="1" r:id="rId1"/>
  <headerFooter scaleWithDoc="0">
    <oddHeader>&amp;C&amp;G</oddHeader>
    <oddFooter>&amp;C&amp;"-,Negrita"&amp;20 &amp;P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139"/>
  <sheetViews>
    <sheetView showGridLines="0" workbookViewId="0">
      <selection activeCell="M37" sqref="M37"/>
    </sheetView>
  </sheetViews>
  <sheetFormatPr baseColWidth="10" defaultColWidth="11.42578125" defaultRowHeight="15" x14ac:dyDescent="0.25"/>
  <cols>
    <col min="1" max="1" width="7.28515625" style="356" customWidth="1"/>
    <col min="2" max="2" width="27.5703125" style="356" customWidth="1"/>
    <col min="3" max="3" width="12" style="356" bestFit="1" customWidth="1"/>
    <col min="4" max="5" width="8.7109375" style="356" customWidth="1"/>
    <col min="6" max="6" width="5.28515625" style="356" customWidth="1"/>
    <col min="7" max="7" width="13.7109375" style="356" customWidth="1"/>
    <col min="8" max="8" width="13.85546875" style="356" customWidth="1"/>
    <col min="9" max="9" width="14.140625" style="356" customWidth="1"/>
    <col min="10" max="10" width="14.42578125" style="356" customWidth="1"/>
    <col min="11" max="11" width="15.42578125" style="356" customWidth="1"/>
    <col min="12" max="12" width="6.140625" style="356" bestFit="1" customWidth="1"/>
    <col min="13" max="16384" width="11.42578125" style="414"/>
  </cols>
  <sheetData>
    <row r="1" spans="1:13" s="518" customFormat="1" ht="49.5" customHeight="1" x14ac:dyDescent="0.25">
      <c r="A1" s="772" t="s">
        <v>580</v>
      </c>
      <c r="B1" s="772"/>
      <c r="C1" s="772"/>
      <c r="D1" s="772"/>
      <c r="E1" s="772"/>
      <c r="F1" s="772"/>
      <c r="G1" s="772"/>
      <c r="H1" s="772"/>
      <c r="I1" s="772"/>
      <c r="J1" s="772"/>
      <c r="K1" s="553"/>
      <c r="L1" s="716" t="s">
        <v>344</v>
      </c>
      <c r="M1" s="517"/>
    </row>
    <row r="2" spans="1:13" ht="15.75" x14ac:dyDescent="0.25">
      <c r="A2" s="454"/>
      <c r="B2" s="454"/>
      <c r="C2" s="454"/>
      <c r="D2" s="454"/>
      <c r="E2" s="454"/>
      <c r="F2" s="454"/>
      <c r="G2" s="454"/>
      <c r="H2" s="454"/>
      <c r="I2" s="454"/>
      <c r="J2" s="454"/>
      <c r="K2" s="454"/>
      <c r="L2" s="454"/>
      <c r="M2" s="262"/>
    </row>
    <row r="3" spans="1:13" ht="15" customHeight="1" x14ac:dyDescent="0.25">
      <c r="A3" s="262"/>
      <c r="B3" s="775" t="s">
        <v>582</v>
      </c>
      <c r="C3" s="683" t="s">
        <v>437</v>
      </c>
      <c r="D3" s="777" t="s">
        <v>342</v>
      </c>
      <c r="E3" s="777"/>
      <c r="F3" s="358"/>
      <c r="G3" s="358"/>
      <c r="H3" s="358"/>
      <c r="I3" s="358"/>
      <c r="J3" s="358"/>
      <c r="K3" s="358"/>
      <c r="L3" s="358"/>
      <c r="M3" s="262"/>
    </row>
    <row r="4" spans="1:13" x14ac:dyDescent="0.25">
      <c r="A4" s="262"/>
      <c r="B4" s="775"/>
      <c r="C4" s="727">
        <v>41061</v>
      </c>
      <c r="D4" s="777" t="s">
        <v>380</v>
      </c>
      <c r="E4" s="795" t="s">
        <v>581</v>
      </c>
      <c r="F4" s="358"/>
      <c r="G4" s="358"/>
      <c r="H4" s="358"/>
      <c r="I4" s="358"/>
      <c r="J4" s="358"/>
      <c r="K4" s="358"/>
      <c r="L4" s="358"/>
      <c r="M4" s="262"/>
    </row>
    <row r="5" spans="1:13" x14ac:dyDescent="0.25">
      <c r="A5" s="262"/>
      <c r="B5" s="775"/>
      <c r="C5" s="728" t="s">
        <v>436</v>
      </c>
      <c r="D5" s="777"/>
      <c r="E5" s="796"/>
      <c r="F5" s="358"/>
      <c r="G5" s="358"/>
      <c r="H5" s="358"/>
      <c r="I5" s="358"/>
      <c r="J5" s="358"/>
      <c r="K5" s="358"/>
      <c r="L5" s="358"/>
      <c r="M5" s="262"/>
    </row>
    <row r="6" spans="1:13" x14ac:dyDescent="0.25">
      <c r="A6" s="358"/>
      <c r="B6" s="559" t="s">
        <v>435</v>
      </c>
      <c r="C6" s="722">
        <f>SUM(C8+C20+C27+C34+C36)</f>
        <v>15520973</v>
      </c>
      <c r="D6" s="722">
        <f>SUM(D8+D20+D27+D34+D36+D37)</f>
        <v>57753</v>
      </c>
      <c r="E6" s="723">
        <f>SUM(D6/C6)*1000</f>
        <v>3.7209651740261385</v>
      </c>
      <c r="F6" s="358"/>
      <c r="G6" s="358"/>
      <c r="H6" s="358"/>
      <c r="I6" s="358"/>
      <c r="J6" s="358"/>
      <c r="K6" s="358"/>
      <c r="L6" s="358"/>
      <c r="M6" s="262"/>
    </row>
    <row r="7" spans="1:13" ht="0.75" customHeight="1" x14ac:dyDescent="0.25">
      <c r="A7" s="358"/>
      <c r="B7" s="642"/>
      <c r="C7" s="735"/>
      <c r="D7" s="735"/>
      <c r="E7" s="736"/>
      <c r="F7" s="358"/>
      <c r="G7" s="358"/>
      <c r="H7" s="358"/>
      <c r="I7" s="358"/>
      <c r="J7" s="358"/>
      <c r="K7" s="358"/>
      <c r="L7" s="358"/>
      <c r="M7" s="262"/>
    </row>
    <row r="8" spans="1:13" ht="12" customHeight="1" x14ac:dyDescent="0.25">
      <c r="A8" s="358"/>
      <c r="B8" s="681" t="s">
        <v>434</v>
      </c>
      <c r="C8" s="737">
        <f>+SUM(C9:C19)</f>
        <v>6924765</v>
      </c>
      <c r="D8" s="737">
        <f>+SUM(D9:D19)</f>
        <v>31576</v>
      </c>
      <c r="E8" s="738">
        <f t="shared" ref="E8:E36" si="0">SUM(D8/C8)*1000</f>
        <v>4.5598659304683986</v>
      </c>
      <c r="F8" s="358"/>
      <c r="G8" s="358"/>
      <c r="H8" s="358"/>
      <c r="I8" s="358"/>
      <c r="J8" s="358"/>
      <c r="K8" s="358"/>
      <c r="L8" s="358"/>
      <c r="M8" s="262"/>
    </row>
    <row r="9" spans="1:13" ht="12" customHeight="1" x14ac:dyDescent="0.25">
      <c r="A9" s="358"/>
      <c r="B9" s="729" t="s">
        <v>433</v>
      </c>
      <c r="C9" s="730">
        <v>767695</v>
      </c>
      <c r="D9" s="730">
        <v>3933</v>
      </c>
      <c r="E9" s="579">
        <f>SUM(D9/C9)*1000</f>
        <v>5.1231283257022646</v>
      </c>
      <c r="F9" s="358"/>
      <c r="G9" s="358"/>
      <c r="H9" s="358"/>
      <c r="I9" s="358"/>
      <c r="J9" s="358"/>
      <c r="K9" s="358"/>
      <c r="L9" s="358"/>
      <c r="M9" s="262"/>
    </row>
    <row r="10" spans="1:13" ht="12" customHeight="1" x14ac:dyDescent="0.25">
      <c r="A10" s="358"/>
      <c r="B10" s="686" t="s">
        <v>432</v>
      </c>
      <c r="C10" s="713">
        <v>195719</v>
      </c>
      <c r="D10" s="713">
        <v>655</v>
      </c>
      <c r="E10" s="739">
        <f t="shared" si="0"/>
        <v>3.3466347160980794</v>
      </c>
      <c r="F10" s="358"/>
      <c r="G10" s="358"/>
      <c r="H10" s="358"/>
      <c r="I10" s="358"/>
      <c r="J10" s="358"/>
      <c r="K10" s="358"/>
      <c r="L10" s="358"/>
      <c r="M10" s="262"/>
    </row>
    <row r="11" spans="1:13" ht="12" customHeight="1" x14ac:dyDescent="0.25">
      <c r="A11" s="358"/>
      <c r="B11" s="729" t="s">
        <v>431</v>
      </c>
      <c r="C11" s="730">
        <v>244754</v>
      </c>
      <c r="D11" s="730">
        <v>1186</v>
      </c>
      <c r="E11" s="579">
        <f t="shared" si="0"/>
        <v>4.8456817866102293</v>
      </c>
      <c r="F11" s="358"/>
      <c r="G11" s="358"/>
      <c r="H11" s="358"/>
      <c r="I11" s="358"/>
      <c r="J11" s="358"/>
      <c r="K11" s="358"/>
      <c r="L11" s="358"/>
      <c r="M11" s="262"/>
    </row>
    <row r="12" spans="1:13" ht="12" customHeight="1" x14ac:dyDescent="0.25">
      <c r="A12" s="358"/>
      <c r="B12" s="686" t="s">
        <v>430</v>
      </c>
      <c r="C12" s="713">
        <v>175050</v>
      </c>
      <c r="D12" s="713">
        <v>572</v>
      </c>
      <c r="E12" s="739">
        <f t="shared" si="0"/>
        <v>3.2676378177663525</v>
      </c>
      <c r="F12" s="358"/>
      <c r="G12" s="358"/>
      <c r="H12" s="358"/>
      <c r="I12" s="358"/>
      <c r="J12" s="358"/>
      <c r="K12" s="358"/>
      <c r="L12" s="358"/>
      <c r="M12" s="262"/>
    </row>
    <row r="13" spans="1:13" ht="12" customHeight="1" x14ac:dyDescent="0.25">
      <c r="A13" s="358"/>
      <c r="B13" s="729" t="s">
        <v>429</v>
      </c>
      <c r="C13" s="730">
        <v>437826</v>
      </c>
      <c r="D13" s="730">
        <v>1981</v>
      </c>
      <c r="E13" s="579">
        <f t="shared" si="0"/>
        <v>4.5246285053879847</v>
      </c>
      <c r="F13" s="358"/>
      <c r="G13" s="358"/>
      <c r="H13" s="358"/>
      <c r="I13" s="358"/>
      <c r="J13" s="358"/>
      <c r="K13" s="358"/>
      <c r="L13" s="358"/>
      <c r="M13" s="262"/>
    </row>
    <row r="14" spans="1:13" ht="12" customHeight="1" x14ac:dyDescent="0.25">
      <c r="A14" s="358"/>
      <c r="B14" s="686" t="s">
        <v>428</v>
      </c>
      <c r="C14" s="713">
        <v>486680</v>
      </c>
      <c r="D14" s="713">
        <v>2812</v>
      </c>
      <c r="E14" s="739">
        <f t="shared" si="0"/>
        <v>5.7779238924960961</v>
      </c>
      <c r="F14" s="358"/>
      <c r="G14" s="358"/>
      <c r="H14" s="358"/>
      <c r="I14" s="358"/>
      <c r="J14" s="358"/>
      <c r="K14" s="358"/>
      <c r="L14" s="358"/>
      <c r="M14" s="262"/>
    </row>
    <row r="15" spans="1:13" ht="12" customHeight="1" x14ac:dyDescent="0.25">
      <c r="A15" s="358"/>
      <c r="B15" s="729" t="s">
        <v>427</v>
      </c>
      <c r="C15" s="730">
        <v>426223</v>
      </c>
      <c r="D15" s="730">
        <v>2177</v>
      </c>
      <c r="E15" s="579">
        <f t="shared" si="0"/>
        <v>5.1076549130384796</v>
      </c>
      <c r="F15" s="358"/>
      <c r="G15" s="358"/>
      <c r="H15" s="358"/>
      <c r="I15" s="358"/>
      <c r="J15" s="358"/>
      <c r="K15" s="358"/>
      <c r="L15" s="358"/>
      <c r="M15" s="262"/>
    </row>
    <row r="16" spans="1:13" ht="12" customHeight="1" x14ac:dyDescent="0.25">
      <c r="A16" s="358"/>
      <c r="B16" s="686" t="s">
        <v>426</v>
      </c>
      <c r="C16" s="713">
        <v>478964</v>
      </c>
      <c r="D16" s="713">
        <v>2012</v>
      </c>
      <c r="E16" s="739">
        <f t="shared" si="0"/>
        <v>4.200733249262993</v>
      </c>
      <c r="F16" s="358"/>
      <c r="G16" s="358"/>
      <c r="H16" s="358"/>
      <c r="I16" s="358"/>
      <c r="J16" s="358"/>
      <c r="K16" s="358"/>
      <c r="L16" s="358"/>
      <c r="M16" s="262"/>
    </row>
    <row r="17" spans="1:13" ht="12" customHeight="1" x14ac:dyDescent="0.25">
      <c r="A17" s="358"/>
      <c r="B17" s="729" t="s">
        <v>425</v>
      </c>
      <c r="C17" s="730">
        <v>2779370</v>
      </c>
      <c r="D17" s="730">
        <v>12461</v>
      </c>
      <c r="E17" s="579">
        <f t="shared" si="0"/>
        <v>4.4833901207827669</v>
      </c>
      <c r="F17" s="358"/>
      <c r="G17" s="358"/>
      <c r="H17" s="358"/>
      <c r="I17" s="358"/>
      <c r="J17" s="358"/>
      <c r="K17" s="358"/>
      <c r="L17" s="358"/>
      <c r="M17" s="262"/>
    </row>
    <row r="18" spans="1:13" ht="12" customHeight="1" x14ac:dyDescent="0.25">
      <c r="A18" s="358"/>
      <c r="B18" s="686" t="s">
        <v>424</v>
      </c>
      <c r="C18" s="713">
        <v>537351</v>
      </c>
      <c r="D18" s="713">
        <v>2636</v>
      </c>
      <c r="E18" s="739">
        <f t="shared" si="0"/>
        <v>4.9055459094707183</v>
      </c>
      <c r="F18" s="358"/>
      <c r="G18" s="358"/>
      <c r="H18" s="358"/>
      <c r="I18" s="358"/>
      <c r="J18" s="358"/>
      <c r="K18" s="358"/>
      <c r="L18" s="358"/>
      <c r="M18" s="262"/>
    </row>
    <row r="19" spans="1:13" ht="12" customHeight="1" x14ac:dyDescent="0.25">
      <c r="A19" s="358"/>
      <c r="B19" s="729" t="s">
        <v>583</v>
      </c>
      <c r="C19" s="730">
        <v>395133</v>
      </c>
      <c r="D19" s="730">
        <v>1151</v>
      </c>
      <c r="E19" s="579">
        <f t="shared" si="0"/>
        <v>2.9129432368341797</v>
      </c>
      <c r="F19" s="358"/>
      <c r="G19" s="358"/>
      <c r="H19" s="358"/>
      <c r="I19" s="358"/>
      <c r="J19" s="358"/>
      <c r="K19" s="358"/>
      <c r="L19" s="358"/>
      <c r="M19" s="262"/>
    </row>
    <row r="20" spans="1:13" ht="12" customHeight="1" x14ac:dyDescent="0.25">
      <c r="A20" s="358"/>
      <c r="B20" s="681" t="s">
        <v>423</v>
      </c>
      <c r="C20" s="737">
        <f>+SUM(C21:C26)</f>
        <v>7733291</v>
      </c>
      <c r="D20" s="737">
        <f>+SUM(D21:D26)</f>
        <v>23562</v>
      </c>
      <c r="E20" s="738">
        <f t="shared" si="0"/>
        <v>3.0468270235789654</v>
      </c>
      <c r="F20" s="358"/>
      <c r="G20" s="358"/>
      <c r="H20" s="358"/>
      <c r="I20" s="358"/>
      <c r="J20" s="358"/>
      <c r="K20" s="358"/>
      <c r="L20" s="358"/>
      <c r="M20" s="262"/>
    </row>
    <row r="21" spans="1:13" ht="12" customHeight="1" x14ac:dyDescent="0.25">
      <c r="A21" s="358"/>
      <c r="B21" s="729" t="s">
        <v>470</v>
      </c>
      <c r="C21" s="731">
        <v>644000</v>
      </c>
      <c r="D21" s="730">
        <v>2045</v>
      </c>
      <c r="E21" s="579">
        <f t="shared" si="0"/>
        <v>3.1754658385093166</v>
      </c>
      <c r="F21" s="358"/>
      <c r="G21" s="358"/>
      <c r="H21" s="358"/>
      <c r="I21" s="358"/>
      <c r="J21" s="358"/>
      <c r="K21" s="358"/>
      <c r="L21" s="358"/>
      <c r="M21" s="262"/>
    </row>
    <row r="22" spans="1:13" ht="12" customHeight="1" x14ac:dyDescent="0.25">
      <c r="A22" s="358"/>
      <c r="B22" s="686" t="s">
        <v>422</v>
      </c>
      <c r="C22" s="682">
        <v>571382</v>
      </c>
      <c r="D22" s="713">
        <v>1001</v>
      </c>
      <c r="E22" s="739">
        <f t="shared" si="0"/>
        <v>1.7518927792615098</v>
      </c>
      <c r="F22" s="358"/>
      <c r="G22" s="358"/>
      <c r="H22" s="358"/>
      <c r="I22" s="358"/>
      <c r="J22" s="358"/>
      <c r="K22" s="358"/>
      <c r="L22" s="358"/>
      <c r="M22" s="262"/>
    </row>
    <row r="23" spans="1:13" ht="12" customHeight="1" x14ac:dyDescent="0.25">
      <c r="A23" s="358"/>
      <c r="B23" s="729" t="s">
        <v>421</v>
      </c>
      <c r="C23" s="731">
        <v>3901981</v>
      </c>
      <c r="D23" s="730">
        <v>14025</v>
      </c>
      <c r="E23" s="579">
        <f t="shared" si="0"/>
        <v>3.5943281117975716</v>
      </c>
      <c r="F23" s="358"/>
      <c r="G23" s="358"/>
      <c r="H23" s="358"/>
      <c r="I23" s="358"/>
      <c r="J23" s="358"/>
      <c r="K23" s="358"/>
      <c r="L23" s="358"/>
      <c r="M23" s="262"/>
    </row>
    <row r="24" spans="1:13" ht="12" customHeight="1" x14ac:dyDescent="0.25">
      <c r="A24" s="358"/>
      <c r="B24" s="686" t="s">
        <v>469</v>
      </c>
      <c r="C24" s="713">
        <v>829779</v>
      </c>
      <c r="D24" s="713">
        <v>1667</v>
      </c>
      <c r="E24" s="739">
        <f t="shared" si="0"/>
        <v>2.0089686530991986</v>
      </c>
      <c r="F24" s="358"/>
      <c r="G24" s="358"/>
      <c r="H24" s="358"/>
      <c r="I24" s="358"/>
      <c r="J24" s="358"/>
      <c r="K24" s="358"/>
      <c r="L24" s="358"/>
      <c r="M24" s="262"/>
    </row>
    <row r="25" spans="1:13" ht="12" customHeight="1" x14ac:dyDescent="0.25">
      <c r="A25" s="358"/>
      <c r="B25" s="729" t="s">
        <v>420</v>
      </c>
      <c r="C25" s="730">
        <v>1451873</v>
      </c>
      <c r="D25" s="730">
        <v>3616</v>
      </c>
      <c r="E25" s="579">
        <f t="shared" si="0"/>
        <v>2.4905759663551841</v>
      </c>
      <c r="F25" s="358"/>
      <c r="G25" s="358"/>
      <c r="H25" s="358"/>
      <c r="I25" s="358"/>
      <c r="J25" s="358"/>
      <c r="K25" s="358"/>
      <c r="L25" s="358"/>
      <c r="M25" s="262"/>
    </row>
    <row r="26" spans="1:13" ht="12" customHeight="1" x14ac:dyDescent="0.25">
      <c r="A26" s="358"/>
      <c r="B26" s="686" t="s">
        <v>584</v>
      </c>
      <c r="C26" s="713">
        <v>334276</v>
      </c>
      <c r="D26" s="713">
        <v>1208</v>
      </c>
      <c r="E26" s="739">
        <f t="shared" si="0"/>
        <v>3.6137802295109434</v>
      </c>
      <c r="F26" s="358"/>
      <c r="G26" s="358"/>
      <c r="H26" s="358"/>
      <c r="I26" s="358"/>
      <c r="J26" s="358"/>
      <c r="K26" s="358"/>
      <c r="L26" s="358"/>
      <c r="M26" s="262"/>
    </row>
    <row r="27" spans="1:13" ht="12" customHeight="1" x14ac:dyDescent="0.25">
      <c r="A27" s="358"/>
      <c r="B27" s="724" t="s">
        <v>419</v>
      </c>
      <c r="C27" s="725">
        <f>+SUM(C28:C33)</f>
        <v>800285</v>
      </c>
      <c r="D27" s="725">
        <f>+SUM(D28:D33)</f>
        <v>2213</v>
      </c>
      <c r="E27" s="726">
        <f t="shared" si="0"/>
        <v>2.7652648743884991</v>
      </c>
      <c r="F27" s="358"/>
      <c r="G27" s="358"/>
      <c r="H27" s="358"/>
      <c r="I27" s="358"/>
      <c r="J27" s="358"/>
      <c r="K27" s="358"/>
      <c r="L27" s="358"/>
      <c r="M27" s="262"/>
    </row>
    <row r="28" spans="1:13" ht="12" customHeight="1" x14ac:dyDescent="0.25">
      <c r="A28" s="358"/>
      <c r="B28" s="686" t="s">
        <v>418</v>
      </c>
      <c r="C28" s="713">
        <v>161948</v>
      </c>
      <c r="D28" s="713">
        <v>391</v>
      </c>
      <c r="E28" s="739">
        <f t="shared" si="0"/>
        <v>2.4143552251339933</v>
      </c>
      <c r="F28" s="358"/>
      <c r="G28" s="358"/>
      <c r="H28" s="358"/>
      <c r="I28" s="358"/>
      <c r="J28" s="358"/>
      <c r="K28" s="358"/>
      <c r="L28" s="358"/>
      <c r="M28" s="262"/>
    </row>
    <row r="29" spans="1:13" ht="12" customHeight="1" x14ac:dyDescent="0.25">
      <c r="A29" s="358"/>
      <c r="B29" s="729" t="s">
        <v>417</v>
      </c>
      <c r="C29" s="730">
        <v>112151</v>
      </c>
      <c r="D29" s="730">
        <v>340</v>
      </c>
      <c r="E29" s="579">
        <f t="shared" si="0"/>
        <v>3.0316270028800454</v>
      </c>
      <c r="F29" s="358"/>
      <c r="G29" s="358"/>
      <c r="H29" s="358"/>
      <c r="I29" s="358"/>
      <c r="J29" s="358"/>
      <c r="K29" s="358"/>
      <c r="L29" s="358"/>
      <c r="M29" s="262"/>
    </row>
    <row r="30" spans="1:13" ht="12" customHeight="1" x14ac:dyDescent="0.25">
      <c r="A30" s="358"/>
      <c r="B30" s="686" t="s">
        <v>416</v>
      </c>
      <c r="C30" s="713">
        <v>91699</v>
      </c>
      <c r="D30" s="713">
        <v>284</v>
      </c>
      <c r="E30" s="739">
        <f t="shared" si="0"/>
        <v>3.0970893902877896</v>
      </c>
      <c r="F30" s="358"/>
      <c r="G30" s="358"/>
      <c r="H30" s="358"/>
      <c r="I30" s="358"/>
      <c r="J30" s="358"/>
      <c r="K30" s="358"/>
      <c r="L30" s="358"/>
      <c r="M30" s="262"/>
    </row>
    <row r="31" spans="1:13" ht="12" customHeight="1" x14ac:dyDescent="0.25">
      <c r="A31" s="358"/>
      <c r="B31" s="729" t="s">
        <v>415</v>
      </c>
      <c r="C31" s="730">
        <v>100170</v>
      </c>
      <c r="D31" s="730">
        <v>327</v>
      </c>
      <c r="E31" s="579">
        <f t="shared" si="0"/>
        <v>3.2644504342617551</v>
      </c>
      <c r="F31" s="358"/>
      <c r="G31" s="358"/>
      <c r="H31" s="358"/>
      <c r="I31" s="358"/>
      <c r="J31" s="358"/>
      <c r="K31" s="358"/>
      <c r="L31" s="358"/>
      <c r="M31" s="262"/>
    </row>
    <row r="32" spans="1:13" ht="12" customHeight="1" x14ac:dyDescent="0.25">
      <c r="A32" s="358"/>
      <c r="B32" s="686" t="s">
        <v>414</v>
      </c>
      <c r="C32" s="713">
        <v>190896</v>
      </c>
      <c r="D32" s="713">
        <v>427</v>
      </c>
      <c r="E32" s="739">
        <f t="shared" si="0"/>
        <v>2.2368200486128571</v>
      </c>
      <c r="F32" s="358"/>
      <c r="G32" s="358"/>
      <c r="H32" s="358"/>
      <c r="I32" s="358"/>
      <c r="J32" s="358"/>
      <c r="K32" s="358"/>
      <c r="L32" s="358"/>
      <c r="M32" s="262"/>
    </row>
    <row r="33" spans="1:13" ht="12" customHeight="1" x14ac:dyDescent="0.25">
      <c r="A33" s="358"/>
      <c r="B33" s="729" t="s">
        <v>413</v>
      </c>
      <c r="C33" s="730">
        <v>143421</v>
      </c>
      <c r="D33" s="730">
        <v>444</v>
      </c>
      <c r="E33" s="579">
        <f t="shared" si="0"/>
        <v>3.0957809525801658</v>
      </c>
      <c r="F33" s="358"/>
      <c r="G33" s="358"/>
      <c r="H33" s="358"/>
      <c r="I33" s="358"/>
      <c r="J33" s="358"/>
      <c r="K33" s="358"/>
      <c r="L33" s="358"/>
      <c r="M33" s="262"/>
    </row>
    <row r="34" spans="1:13" ht="12" customHeight="1" x14ac:dyDescent="0.25">
      <c r="A34" s="358"/>
      <c r="B34" s="681" t="s">
        <v>412</v>
      </c>
      <c r="C34" s="737">
        <f>+SUM(C35)</f>
        <v>27284</v>
      </c>
      <c r="D34" s="713">
        <f>+SUM(D35)</f>
        <v>210</v>
      </c>
      <c r="E34" s="738">
        <f t="shared" si="0"/>
        <v>7.6968186482920391</v>
      </c>
      <c r="F34" s="358"/>
      <c r="G34" s="358"/>
      <c r="H34" s="358"/>
      <c r="I34" s="358"/>
      <c r="J34" s="358"/>
      <c r="K34" s="358"/>
      <c r="L34" s="358"/>
      <c r="M34" s="262"/>
    </row>
    <row r="35" spans="1:13" ht="12" customHeight="1" x14ac:dyDescent="0.25">
      <c r="A35" s="358"/>
      <c r="B35" s="729" t="s">
        <v>411</v>
      </c>
      <c r="C35" s="730">
        <v>27284</v>
      </c>
      <c r="D35" s="730">
        <v>210</v>
      </c>
      <c r="E35" s="579">
        <f t="shared" si="0"/>
        <v>7.6968186482920391</v>
      </c>
      <c r="F35" s="358"/>
      <c r="G35" s="358"/>
      <c r="H35" s="358"/>
      <c r="I35" s="358"/>
      <c r="J35" s="358"/>
      <c r="K35" s="358"/>
      <c r="L35" s="358"/>
      <c r="M35" s="262"/>
    </row>
    <row r="36" spans="1:13" ht="12" customHeight="1" x14ac:dyDescent="0.25">
      <c r="A36" s="358"/>
      <c r="B36" s="681" t="s">
        <v>585</v>
      </c>
      <c r="C36" s="740">
        <v>35348</v>
      </c>
      <c r="D36" s="737">
        <v>2</v>
      </c>
      <c r="E36" s="738">
        <f t="shared" si="0"/>
        <v>5.6580287427860136E-2</v>
      </c>
      <c r="F36" s="358"/>
      <c r="G36" s="358"/>
      <c r="H36" s="358"/>
      <c r="I36" s="358"/>
      <c r="J36" s="358"/>
      <c r="K36" s="358"/>
      <c r="L36" s="358"/>
      <c r="M36" s="262"/>
    </row>
    <row r="37" spans="1:13" ht="12" customHeight="1" x14ac:dyDescent="0.25">
      <c r="A37" s="358"/>
      <c r="B37" s="724" t="s">
        <v>42</v>
      </c>
      <c r="C37" s="725" t="s">
        <v>361</v>
      </c>
      <c r="D37" s="730">
        <v>190</v>
      </c>
      <c r="E37" s="726" t="s">
        <v>361</v>
      </c>
      <c r="F37" s="358"/>
      <c r="G37" s="358"/>
      <c r="H37" s="358"/>
      <c r="I37" s="358"/>
      <c r="J37" s="358"/>
      <c r="K37" s="358"/>
      <c r="L37" s="358"/>
      <c r="M37" s="262"/>
    </row>
    <row r="38" spans="1:13" x14ac:dyDescent="0.25">
      <c r="A38" s="358"/>
      <c r="B38" s="732" t="s">
        <v>482</v>
      </c>
      <c r="C38" s="423"/>
      <c r="D38" s="452"/>
      <c r="E38" s="422"/>
      <c r="F38" s="358"/>
      <c r="G38" s="358"/>
      <c r="H38" s="358"/>
      <c r="I38" s="358"/>
      <c r="J38" s="358"/>
      <c r="K38" s="358"/>
      <c r="L38" s="358"/>
      <c r="M38" s="262"/>
    </row>
    <row r="39" spans="1:13" x14ac:dyDescent="0.25">
      <c r="A39" s="358"/>
      <c r="B39" s="431" t="s">
        <v>394</v>
      </c>
      <c r="C39" s="423"/>
      <c r="D39" s="452"/>
      <c r="E39" s="422"/>
      <c r="F39" s="358"/>
      <c r="G39" s="358"/>
      <c r="H39" s="358"/>
      <c r="I39" s="358"/>
      <c r="J39" s="358"/>
      <c r="K39" s="358"/>
      <c r="L39" s="358"/>
      <c r="M39" s="262"/>
    </row>
    <row r="40" spans="1:13" x14ac:dyDescent="0.25">
      <c r="A40" s="358"/>
      <c r="B40" s="340"/>
      <c r="C40" s="423"/>
      <c r="D40" s="452"/>
      <c r="E40" s="422"/>
      <c r="F40" s="358"/>
      <c r="G40" s="358"/>
      <c r="H40" s="358"/>
      <c r="I40" s="358"/>
      <c r="J40" s="358"/>
      <c r="K40" s="358"/>
      <c r="L40" s="358"/>
      <c r="M40" s="262"/>
    </row>
    <row r="41" spans="1:13" x14ac:dyDescent="0.25">
      <c r="A41" s="358"/>
      <c r="B41" s="750" t="s">
        <v>563</v>
      </c>
      <c r="C41" s="423"/>
      <c r="D41" s="452"/>
      <c r="E41" s="422"/>
      <c r="F41" s="358"/>
      <c r="G41" s="358"/>
      <c r="H41" s="358"/>
      <c r="I41" s="358"/>
      <c r="J41" s="358"/>
      <c r="K41" s="358"/>
      <c r="L41" s="358"/>
      <c r="M41" s="262"/>
    </row>
    <row r="42" spans="1:13" x14ac:dyDescent="0.25">
      <c r="A42" s="358"/>
      <c r="B42" s="361"/>
      <c r="C42" s="361"/>
      <c r="D42" s="361"/>
      <c r="E42" s="361"/>
      <c r="F42" s="358"/>
      <c r="G42" s="358"/>
      <c r="H42" s="358"/>
      <c r="I42" s="358"/>
      <c r="J42" s="358"/>
      <c r="K42" s="358"/>
      <c r="L42" s="358"/>
    </row>
    <row r="43" spans="1:13" x14ac:dyDescent="0.25">
      <c r="A43" s="358"/>
      <c r="B43" s="361"/>
      <c r="C43" s="361"/>
      <c r="D43" s="361"/>
      <c r="E43" s="361"/>
      <c r="F43" s="358"/>
      <c r="G43" s="358"/>
      <c r="H43" s="358"/>
      <c r="I43" s="358"/>
      <c r="J43" s="358"/>
      <c r="K43" s="358"/>
      <c r="L43" s="358"/>
    </row>
    <row r="44" spans="1:13" x14ac:dyDescent="0.25">
      <c r="B44" s="733"/>
      <c r="C44" s="734"/>
      <c r="D44" s="734"/>
      <c r="E44" s="733"/>
    </row>
    <row r="45" spans="1:13" x14ac:dyDescent="0.25">
      <c r="B45" s="448"/>
      <c r="C45" s="447"/>
      <c r="D45" s="733"/>
      <c r="E45" s="447"/>
    </row>
    <row r="46" spans="1:13" x14ac:dyDescent="0.25">
      <c r="B46" s="451"/>
      <c r="C46" s="450"/>
      <c r="D46" s="733"/>
      <c r="E46" s="447"/>
      <c r="G46" s="449"/>
    </row>
    <row r="47" spans="1:13" x14ac:dyDescent="0.25">
      <c r="B47" s="448"/>
      <c r="C47" s="447"/>
      <c r="D47" s="733"/>
      <c r="E47" s="317"/>
    </row>
    <row r="48" spans="1:13" x14ac:dyDescent="0.25">
      <c r="B48" s="446"/>
      <c r="C48" s="445"/>
      <c r="D48" s="733"/>
      <c r="E48" s="319"/>
      <c r="G48" s="444"/>
    </row>
    <row r="49" spans="2:5" x14ac:dyDescent="0.25">
      <c r="B49" s="733"/>
      <c r="C49" s="733"/>
      <c r="D49" s="733"/>
      <c r="E49" s="319"/>
    </row>
    <row r="50" spans="2:5" x14ac:dyDescent="0.25">
      <c r="B50" s="733"/>
      <c r="C50" s="733"/>
      <c r="D50" s="733"/>
      <c r="E50" s="319"/>
    </row>
    <row r="51" spans="2:5" x14ac:dyDescent="0.25">
      <c r="B51" s="733"/>
      <c r="C51" s="733"/>
      <c r="D51" s="733"/>
      <c r="E51" s="319"/>
    </row>
    <row r="52" spans="2:5" x14ac:dyDescent="0.25">
      <c r="B52" s="733"/>
      <c r="C52" s="733"/>
      <c r="D52" s="733"/>
      <c r="E52" s="319"/>
    </row>
    <row r="53" spans="2:5" x14ac:dyDescent="0.25">
      <c r="B53" s="733"/>
      <c r="C53" s="733"/>
      <c r="D53" s="733"/>
      <c r="E53" s="319"/>
    </row>
    <row r="54" spans="2:5" x14ac:dyDescent="0.25">
      <c r="B54" s="733"/>
      <c r="C54" s="733"/>
      <c r="D54" s="733"/>
      <c r="E54" s="319"/>
    </row>
    <row r="55" spans="2:5" x14ac:dyDescent="0.25">
      <c r="B55" s="733"/>
      <c r="C55" s="733"/>
      <c r="D55" s="733"/>
      <c r="E55" s="319"/>
    </row>
    <row r="56" spans="2:5" x14ac:dyDescent="0.25">
      <c r="B56" s="733"/>
      <c r="C56" s="733"/>
      <c r="D56" s="733"/>
      <c r="E56" s="319"/>
    </row>
    <row r="57" spans="2:5" x14ac:dyDescent="0.25">
      <c r="B57" s="733"/>
      <c r="C57" s="733"/>
      <c r="D57" s="733"/>
      <c r="E57" s="319"/>
    </row>
    <row r="58" spans="2:5" x14ac:dyDescent="0.25">
      <c r="B58" s="733"/>
      <c r="C58" s="733"/>
      <c r="D58" s="733"/>
      <c r="E58" s="319"/>
    </row>
    <row r="59" spans="2:5" x14ac:dyDescent="0.25">
      <c r="B59" s="733"/>
      <c r="C59" s="733"/>
      <c r="D59" s="733"/>
      <c r="E59" s="319"/>
    </row>
    <row r="60" spans="2:5" x14ac:dyDescent="0.25">
      <c r="B60" s="733"/>
      <c r="C60" s="733"/>
      <c r="D60" s="733"/>
      <c r="E60" s="319"/>
    </row>
    <row r="61" spans="2:5" x14ac:dyDescent="0.25">
      <c r="B61" s="733"/>
      <c r="C61" s="733"/>
      <c r="D61" s="733"/>
      <c r="E61" s="319"/>
    </row>
    <row r="62" spans="2:5" x14ac:dyDescent="0.25">
      <c r="B62" s="733"/>
      <c r="C62" s="733"/>
      <c r="D62" s="733"/>
      <c r="E62" s="319"/>
    </row>
    <row r="63" spans="2:5" x14ac:dyDescent="0.25">
      <c r="B63" s="733"/>
      <c r="C63" s="733"/>
      <c r="D63" s="733"/>
      <c r="E63" s="319"/>
    </row>
    <row r="64" spans="2:5" x14ac:dyDescent="0.25">
      <c r="B64" s="733"/>
      <c r="C64" s="733"/>
      <c r="D64" s="733"/>
      <c r="E64" s="319"/>
    </row>
    <row r="65" spans="2:5" x14ac:dyDescent="0.25">
      <c r="B65" s="733"/>
      <c r="C65" s="733"/>
      <c r="D65" s="733"/>
      <c r="E65" s="319"/>
    </row>
    <row r="66" spans="2:5" x14ac:dyDescent="0.25">
      <c r="B66" s="733"/>
      <c r="C66" s="733"/>
      <c r="D66" s="733"/>
      <c r="E66" s="319"/>
    </row>
    <row r="67" spans="2:5" x14ac:dyDescent="0.25">
      <c r="B67" s="733"/>
      <c r="C67" s="733"/>
      <c r="D67" s="733"/>
      <c r="E67" s="319"/>
    </row>
    <row r="68" spans="2:5" x14ac:dyDescent="0.25">
      <c r="B68" s="733"/>
      <c r="C68" s="733"/>
      <c r="D68" s="450"/>
      <c r="E68" s="319"/>
    </row>
    <row r="69" spans="2:5" x14ac:dyDescent="0.25">
      <c r="B69" s="733"/>
      <c r="C69" s="733"/>
      <c r="D69" s="450"/>
      <c r="E69" s="319"/>
    </row>
    <row r="70" spans="2:5" x14ac:dyDescent="0.25">
      <c r="B70" s="733"/>
      <c r="C70" s="733"/>
      <c r="D70" s="450"/>
      <c r="E70" s="319"/>
    </row>
    <row r="71" spans="2:5" x14ac:dyDescent="0.25">
      <c r="B71" s="733"/>
      <c r="C71" s="733"/>
      <c r="D71" s="450"/>
      <c r="E71" s="317"/>
    </row>
    <row r="72" spans="2:5" x14ac:dyDescent="0.25">
      <c r="B72" s="733"/>
      <c r="C72" s="733"/>
      <c r="D72" s="451"/>
      <c r="E72" s="733"/>
    </row>
    <row r="73" spans="2:5" x14ac:dyDescent="0.25">
      <c r="B73" s="733"/>
      <c r="C73" s="733"/>
      <c r="D73" s="733"/>
      <c r="E73" s="733"/>
    </row>
    <row r="74" spans="2:5" x14ac:dyDescent="0.25">
      <c r="B74" s="733"/>
      <c r="C74" s="733"/>
      <c r="D74" s="733"/>
      <c r="E74" s="733"/>
    </row>
    <row r="75" spans="2:5" x14ac:dyDescent="0.25">
      <c r="B75" s="733"/>
      <c r="C75" s="733"/>
      <c r="D75" s="733"/>
      <c r="E75" s="733"/>
    </row>
    <row r="76" spans="2:5" x14ac:dyDescent="0.25">
      <c r="B76" s="733"/>
      <c r="C76" s="733"/>
      <c r="D76" s="733"/>
      <c r="E76" s="733"/>
    </row>
    <row r="77" spans="2:5" x14ac:dyDescent="0.25">
      <c r="B77" s="733"/>
      <c r="C77" s="733"/>
      <c r="D77" s="733"/>
      <c r="E77" s="733"/>
    </row>
    <row r="78" spans="2:5" x14ac:dyDescent="0.25">
      <c r="B78" s="733"/>
      <c r="C78" s="733"/>
      <c r="D78" s="733"/>
      <c r="E78" s="733"/>
    </row>
    <row r="79" spans="2:5" x14ac:dyDescent="0.25">
      <c r="B79" s="733"/>
      <c r="C79" s="733"/>
      <c r="D79" s="733"/>
      <c r="E79" s="733"/>
    </row>
    <row r="80" spans="2:5" x14ac:dyDescent="0.25">
      <c r="B80" s="733"/>
      <c r="C80" s="733"/>
      <c r="D80" s="733"/>
      <c r="E80" s="733"/>
    </row>
    <row r="81" spans="2:5" x14ac:dyDescent="0.25">
      <c r="B81" s="733"/>
      <c r="C81" s="733"/>
      <c r="D81" s="733"/>
      <c r="E81" s="733"/>
    </row>
    <row r="82" spans="2:5" x14ac:dyDescent="0.25">
      <c r="B82" s="733"/>
      <c r="C82" s="733"/>
      <c r="D82" s="733"/>
      <c r="E82" s="733"/>
    </row>
    <row r="83" spans="2:5" x14ac:dyDescent="0.25">
      <c r="B83" s="733"/>
      <c r="C83" s="733"/>
      <c r="D83" s="733"/>
      <c r="E83" s="733"/>
    </row>
    <row r="84" spans="2:5" x14ac:dyDescent="0.25">
      <c r="B84" s="733"/>
      <c r="C84" s="733"/>
      <c r="D84" s="733"/>
      <c r="E84" s="733"/>
    </row>
    <row r="85" spans="2:5" x14ac:dyDescent="0.25">
      <c r="B85" s="733"/>
      <c r="C85" s="733"/>
      <c r="D85" s="733"/>
      <c r="E85" s="733"/>
    </row>
    <row r="86" spans="2:5" x14ac:dyDescent="0.25">
      <c r="B86" s="733"/>
      <c r="C86" s="733"/>
      <c r="D86" s="733"/>
      <c r="E86" s="733"/>
    </row>
    <row r="87" spans="2:5" x14ac:dyDescent="0.25">
      <c r="B87" s="733"/>
      <c r="C87" s="733"/>
      <c r="D87" s="733"/>
      <c r="E87" s="733"/>
    </row>
    <row r="88" spans="2:5" x14ac:dyDescent="0.25">
      <c r="B88" s="733" t="s">
        <v>392</v>
      </c>
      <c r="C88" s="733"/>
      <c r="D88" s="733"/>
      <c r="E88" s="733"/>
    </row>
    <row r="113" spans="2:2" x14ac:dyDescent="0.25">
      <c r="B113" s="356" t="s">
        <v>392</v>
      </c>
    </row>
    <row r="116" spans="2:2" x14ac:dyDescent="0.25">
      <c r="B116" s="356" t="s">
        <v>392</v>
      </c>
    </row>
    <row r="139" spans="2:3" x14ac:dyDescent="0.25">
      <c r="B139" s="356" t="s">
        <v>392</v>
      </c>
      <c r="C139" s="356" t="s">
        <v>392</v>
      </c>
    </row>
  </sheetData>
  <mergeCells count="5">
    <mergeCell ref="D3:E3"/>
    <mergeCell ref="D4:D5"/>
    <mergeCell ref="B3:B5"/>
    <mergeCell ref="A1:J1"/>
    <mergeCell ref="E4:E5"/>
  </mergeCells>
  <hyperlinks>
    <hyperlink ref="L1" location="Indice!A14" display="INICIO"/>
  </hyperlinks>
  <printOptions horizontalCentered="1"/>
  <pageMargins left="0" right="0" top="1.1023622047244095" bottom="0.74803149606299213" header="0" footer="0.31496062992125984"/>
  <pageSetup paperSize="9" scale="85" firstPageNumber="28" fitToWidth="0" fitToHeight="0" orientation="landscape" useFirstPageNumber="1" r:id="rId1"/>
  <headerFooter scaleWithDoc="0">
    <oddHeader>&amp;C&amp;G</oddHeader>
    <oddFooter>&amp;C&amp;"-,Negrita"&amp;20 &amp;P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L44"/>
  <sheetViews>
    <sheetView showGridLines="0" topLeftCell="A6" workbookViewId="0">
      <selection activeCell="K40" sqref="K40"/>
    </sheetView>
  </sheetViews>
  <sheetFormatPr baseColWidth="10" defaultColWidth="11.42578125" defaultRowHeight="15" x14ac:dyDescent="0.25"/>
  <cols>
    <col min="1" max="1" width="2" style="356" customWidth="1"/>
    <col min="2" max="2" width="29" style="356" customWidth="1"/>
    <col min="3" max="3" width="14.85546875" style="356" bestFit="1" customWidth="1"/>
    <col min="4" max="4" width="11.28515625" style="356" bestFit="1" customWidth="1"/>
    <col min="5" max="5" width="7.28515625" style="356" customWidth="1"/>
    <col min="6" max="6" width="3.85546875" style="356" customWidth="1"/>
    <col min="7" max="10" width="13.85546875" style="356" customWidth="1"/>
    <col min="11" max="11" width="22.5703125" style="356" customWidth="1"/>
    <col min="12" max="16384" width="11.42578125" style="414"/>
  </cols>
  <sheetData>
    <row r="1" spans="1:12" s="518" customFormat="1" ht="45" customHeight="1" x14ac:dyDescent="0.25">
      <c r="A1" s="773" t="s">
        <v>586</v>
      </c>
      <c r="B1" s="773"/>
      <c r="C1" s="773"/>
      <c r="D1" s="773"/>
      <c r="E1" s="773"/>
      <c r="F1" s="773"/>
      <c r="G1" s="773"/>
      <c r="H1" s="773"/>
      <c r="I1" s="773"/>
      <c r="J1" s="773"/>
      <c r="K1" s="536"/>
      <c r="L1" s="741" t="s">
        <v>344</v>
      </c>
    </row>
    <row r="2" spans="1:12" x14ac:dyDescent="0.25">
      <c r="A2" s="262"/>
      <c r="B2" s="358"/>
      <c r="C2" s="358"/>
      <c r="D2" s="358"/>
      <c r="E2" s="358"/>
      <c r="F2" s="358"/>
      <c r="G2" s="358"/>
      <c r="H2" s="358"/>
      <c r="I2" s="358"/>
      <c r="J2" s="358"/>
      <c r="K2" s="358"/>
    </row>
    <row r="3" spans="1:12" ht="12.95" customHeight="1" x14ac:dyDescent="0.25">
      <c r="A3" s="262"/>
      <c r="B3" s="775" t="s">
        <v>582</v>
      </c>
      <c r="C3" s="683" t="s">
        <v>437</v>
      </c>
      <c r="D3" s="777" t="s">
        <v>341</v>
      </c>
      <c r="E3" s="777"/>
      <c r="F3" s="358"/>
      <c r="G3" s="358"/>
      <c r="H3" s="358"/>
      <c r="I3" s="358"/>
      <c r="J3" s="358"/>
      <c r="K3" s="358"/>
    </row>
    <row r="4" spans="1:12" ht="12.95" customHeight="1" x14ac:dyDescent="0.25">
      <c r="A4" s="262"/>
      <c r="B4" s="775"/>
      <c r="C4" s="727">
        <v>40695</v>
      </c>
      <c r="D4" s="777" t="s">
        <v>380</v>
      </c>
      <c r="E4" s="683" t="s">
        <v>439</v>
      </c>
      <c r="F4" s="358"/>
      <c r="G4" s="358"/>
      <c r="H4" s="358"/>
      <c r="I4" s="358"/>
      <c r="J4" s="358"/>
      <c r="K4" s="358"/>
    </row>
    <row r="5" spans="1:12" ht="12.95" customHeight="1" x14ac:dyDescent="0.25">
      <c r="A5" s="262"/>
      <c r="B5" s="775"/>
      <c r="C5" s="728" t="s">
        <v>436</v>
      </c>
      <c r="D5" s="777"/>
      <c r="E5" s="683" t="s">
        <v>438</v>
      </c>
      <c r="F5" s="358"/>
      <c r="G5" s="358"/>
      <c r="H5" s="358"/>
      <c r="I5" s="358"/>
      <c r="J5" s="358"/>
      <c r="K5" s="358"/>
    </row>
    <row r="6" spans="1:12" ht="12.75" customHeight="1" x14ac:dyDescent="0.25">
      <c r="A6" s="358"/>
      <c r="B6" s="711" t="s">
        <v>435</v>
      </c>
      <c r="C6" s="722">
        <f>SUM(C8+C20+C27+C34+C36)</f>
        <v>15520973</v>
      </c>
      <c r="D6" s="722">
        <f>SUM(D8,D20,D27,D34,D36,D37)</f>
        <v>20299</v>
      </c>
      <c r="E6" s="723">
        <f>SUM(D6/C6)*10000</f>
        <v>13.078432647231587</v>
      </c>
      <c r="F6" s="358"/>
      <c r="G6" s="358"/>
      <c r="H6" s="358"/>
      <c r="I6" s="358"/>
      <c r="J6" s="358"/>
      <c r="K6" s="358"/>
    </row>
    <row r="7" spans="1:12" ht="0.75" customHeight="1" x14ac:dyDescent="0.25">
      <c r="A7" s="358"/>
      <c r="B7" s="742"/>
      <c r="C7" s="743"/>
      <c r="D7" s="743"/>
      <c r="E7" s="742"/>
      <c r="F7" s="358"/>
      <c r="G7" s="358"/>
      <c r="H7" s="358"/>
      <c r="I7" s="358"/>
      <c r="J7" s="358"/>
      <c r="K7" s="358"/>
    </row>
    <row r="8" spans="1:12" ht="12.95" customHeight="1" x14ac:dyDescent="0.25">
      <c r="A8" s="358"/>
      <c r="B8" s="681" t="s">
        <v>434</v>
      </c>
      <c r="C8" s="746">
        <f>+SUM(C9:C19)</f>
        <v>6924765</v>
      </c>
      <c r="D8" s="746">
        <f>+SUM(D9:D19)</f>
        <v>10335</v>
      </c>
      <c r="E8" s="747">
        <f t="shared" ref="E8:E36" si="0">SUM(D8/C8)*10000</f>
        <v>14.92469419539869</v>
      </c>
      <c r="F8" s="358"/>
      <c r="G8" s="358"/>
      <c r="H8" s="358"/>
      <c r="I8" s="358"/>
      <c r="J8" s="358"/>
      <c r="K8" s="358"/>
    </row>
    <row r="9" spans="1:12" ht="12.95" customHeight="1" x14ac:dyDescent="0.25">
      <c r="A9" s="358"/>
      <c r="B9" s="729" t="s">
        <v>433</v>
      </c>
      <c r="C9" s="730">
        <v>767695</v>
      </c>
      <c r="D9" s="730">
        <v>1205</v>
      </c>
      <c r="E9" s="581">
        <f t="shared" si="0"/>
        <v>15.696337738294506</v>
      </c>
      <c r="F9" s="358"/>
      <c r="G9" s="358"/>
      <c r="H9" s="358"/>
      <c r="I9" s="358"/>
      <c r="J9" s="358"/>
      <c r="K9" s="358"/>
    </row>
    <row r="10" spans="1:12" ht="12.95" customHeight="1" x14ac:dyDescent="0.25">
      <c r="A10" s="358"/>
      <c r="B10" s="686" t="s">
        <v>432</v>
      </c>
      <c r="C10" s="713">
        <v>195719</v>
      </c>
      <c r="D10" s="713">
        <v>197</v>
      </c>
      <c r="E10" s="748">
        <f t="shared" si="0"/>
        <v>10.065450978188116</v>
      </c>
      <c r="F10" s="358"/>
      <c r="G10" s="358"/>
      <c r="H10" s="358"/>
      <c r="I10" s="358"/>
      <c r="J10" s="358"/>
      <c r="K10" s="358"/>
    </row>
    <row r="11" spans="1:12" ht="12.95" customHeight="1" x14ac:dyDescent="0.25">
      <c r="A11" s="358"/>
      <c r="B11" s="729" t="s">
        <v>431</v>
      </c>
      <c r="C11" s="730">
        <v>244754</v>
      </c>
      <c r="D11" s="730">
        <v>402</v>
      </c>
      <c r="E11" s="581">
        <f t="shared" si="0"/>
        <v>16.424654959673795</v>
      </c>
      <c r="F11" s="358"/>
      <c r="G11" s="358"/>
      <c r="H11" s="358"/>
      <c r="I11" s="358"/>
      <c r="J11" s="358"/>
      <c r="K11" s="358"/>
    </row>
    <row r="12" spans="1:12" ht="12.95" customHeight="1" x14ac:dyDescent="0.25">
      <c r="A12" s="358"/>
      <c r="B12" s="686" t="s">
        <v>430</v>
      </c>
      <c r="C12" s="713">
        <v>175050</v>
      </c>
      <c r="D12" s="713">
        <v>206</v>
      </c>
      <c r="E12" s="748">
        <f t="shared" si="0"/>
        <v>11.768066266780918</v>
      </c>
      <c r="F12" s="358"/>
      <c r="G12" s="358"/>
      <c r="H12" s="358"/>
      <c r="I12" s="358"/>
      <c r="J12" s="358"/>
      <c r="K12" s="358"/>
    </row>
    <row r="13" spans="1:12" ht="12.95" customHeight="1" x14ac:dyDescent="0.25">
      <c r="A13" s="358"/>
      <c r="B13" s="729" t="s">
        <v>429</v>
      </c>
      <c r="C13" s="730">
        <v>437826</v>
      </c>
      <c r="D13" s="730">
        <v>398</v>
      </c>
      <c r="E13" s="581">
        <f t="shared" si="0"/>
        <v>9.0903692334397679</v>
      </c>
      <c r="F13" s="358"/>
      <c r="G13" s="358"/>
      <c r="H13" s="358"/>
      <c r="I13" s="358"/>
      <c r="J13" s="358"/>
      <c r="K13" s="358"/>
    </row>
    <row r="14" spans="1:12" ht="12.95" customHeight="1" x14ac:dyDescent="0.25">
      <c r="A14" s="358"/>
      <c r="B14" s="686" t="s">
        <v>428</v>
      </c>
      <c r="C14" s="713">
        <v>486680</v>
      </c>
      <c r="D14" s="713">
        <v>649</v>
      </c>
      <c r="E14" s="748">
        <f t="shared" si="0"/>
        <v>13.33525108901126</v>
      </c>
      <c r="F14" s="358"/>
      <c r="G14" s="358"/>
      <c r="H14" s="358"/>
      <c r="I14" s="358"/>
      <c r="J14" s="358"/>
      <c r="K14" s="358"/>
    </row>
    <row r="15" spans="1:12" ht="12.95" customHeight="1" x14ac:dyDescent="0.25">
      <c r="A15" s="358"/>
      <c r="B15" s="729" t="s">
        <v>427</v>
      </c>
      <c r="C15" s="730">
        <v>426223</v>
      </c>
      <c r="D15" s="730">
        <v>613</v>
      </c>
      <c r="E15" s="581">
        <f t="shared" si="0"/>
        <v>14.382142681178632</v>
      </c>
      <c r="F15" s="358"/>
      <c r="G15" s="358"/>
      <c r="H15" s="358"/>
      <c r="I15" s="358"/>
      <c r="J15" s="358"/>
      <c r="K15" s="358"/>
    </row>
    <row r="16" spans="1:12" ht="12.95" customHeight="1" x14ac:dyDescent="0.25">
      <c r="A16" s="358"/>
      <c r="B16" s="686" t="s">
        <v>426</v>
      </c>
      <c r="C16" s="713">
        <v>478964</v>
      </c>
      <c r="D16" s="713">
        <v>502</v>
      </c>
      <c r="E16" s="748">
        <f t="shared" si="0"/>
        <v>10.480954727286393</v>
      </c>
      <c r="F16" s="358"/>
      <c r="G16" s="358"/>
      <c r="H16" s="358"/>
      <c r="I16" s="358"/>
      <c r="J16" s="358"/>
      <c r="K16" s="358"/>
    </row>
    <row r="17" spans="1:11" ht="12.95" customHeight="1" x14ac:dyDescent="0.25">
      <c r="A17" s="358"/>
      <c r="B17" s="729" t="s">
        <v>425</v>
      </c>
      <c r="C17" s="730">
        <v>2779370</v>
      </c>
      <c r="D17" s="730">
        <v>4887</v>
      </c>
      <c r="E17" s="581">
        <f t="shared" si="0"/>
        <v>17.583121354839406</v>
      </c>
      <c r="F17" s="358"/>
      <c r="G17" s="358"/>
      <c r="H17" s="358"/>
      <c r="I17" s="358"/>
      <c r="J17" s="358"/>
      <c r="K17" s="358"/>
    </row>
    <row r="18" spans="1:11" ht="12.95" customHeight="1" x14ac:dyDescent="0.25">
      <c r="A18" s="358"/>
      <c r="B18" s="686" t="s">
        <v>424</v>
      </c>
      <c r="C18" s="713">
        <v>537351</v>
      </c>
      <c r="D18" s="713">
        <v>902</v>
      </c>
      <c r="E18" s="748">
        <f t="shared" si="0"/>
        <v>16.786048597657771</v>
      </c>
      <c r="F18" s="358"/>
      <c r="G18" s="358"/>
      <c r="H18" s="358"/>
      <c r="I18" s="358"/>
      <c r="J18" s="358"/>
      <c r="K18" s="358"/>
    </row>
    <row r="19" spans="1:11" ht="12.95" customHeight="1" x14ac:dyDescent="0.25">
      <c r="A19" s="358"/>
      <c r="B19" s="729" t="s">
        <v>587</v>
      </c>
      <c r="C19" s="730">
        <v>395133</v>
      </c>
      <c r="D19" s="730">
        <v>374</v>
      </c>
      <c r="E19" s="581">
        <f t="shared" si="0"/>
        <v>9.4651674246392989</v>
      </c>
      <c r="F19" s="358"/>
      <c r="G19" s="358"/>
      <c r="H19" s="358"/>
      <c r="I19" s="358"/>
      <c r="J19" s="358"/>
      <c r="K19" s="358"/>
    </row>
    <row r="20" spans="1:11" ht="12.95" customHeight="1" x14ac:dyDescent="0.25">
      <c r="A20" s="358"/>
      <c r="B20" s="681" t="s">
        <v>423</v>
      </c>
      <c r="C20" s="746">
        <f>+SUM(C21:C26)</f>
        <v>7733291</v>
      </c>
      <c r="D20" s="746">
        <f>+SUM(D21:D26)</f>
        <v>8551</v>
      </c>
      <c r="E20" s="747">
        <f t="shared" si="0"/>
        <v>11.0573881158746</v>
      </c>
      <c r="F20" s="358"/>
      <c r="G20" s="358"/>
      <c r="H20" s="358"/>
      <c r="I20" s="358"/>
      <c r="J20" s="358"/>
      <c r="K20" s="358"/>
    </row>
    <row r="21" spans="1:11" ht="12.95" customHeight="1" x14ac:dyDescent="0.25">
      <c r="A21" s="358"/>
      <c r="B21" s="729" t="s">
        <v>470</v>
      </c>
      <c r="C21" s="731">
        <v>644000</v>
      </c>
      <c r="D21" s="730">
        <v>1224</v>
      </c>
      <c r="E21" s="581">
        <f t="shared" si="0"/>
        <v>19.006211180124225</v>
      </c>
      <c r="F21" s="358"/>
      <c r="G21" s="358"/>
      <c r="H21" s="358"/>
      <c r="I21" s="358"/>
      <c r="J21" s="358"/>
      <c r="K21" s="358"/>
    </row>
    <row r="22" spans="1:11" ht="12.95" customHeight="1" x14ac:dyDescent="0.25">
      <c r="A22" s="358"/>
      <c r="B22" s="686" t="s">
        <v>422</v>
      </c>
      <c r="C22" s="682">
        <v>571382</v>
      </c>
      <c r="D22" s="713">
        <v>341</v>
      </c>
      <c r="E22" s="748">
        <f t="shared" si="0"/>
        <v>5.9679863908908573</v>
      </c>
      <c r="F22" s="358"/>
      <c r="G22" s="358"/>
      <c r="H22" s="358"/>
      <c r="I22" s="358"/>
      <c r="J22" s="358"/>
      <c r="K22" s="358"/>
    </row>
    <row r="23" spans="1:11" ht="12.95" customHeight="1" x14ac:dyDescent="0.25">
      <c r="A23" s="358"/>
      <c r="B23" s="729" t="s">
        <v>421</v>
      </c>
      <c r="C23" s="731">
        <v>3901981</v>
      </c>
      <c r="D23" s="730">
        <v>4992</v>
      </c>
      <c r="E23" s="581">
        <f t="shared" si="0"/>
        <v>12.793501557285902</v>
      </c>
      <c r="F23" s="358"/>
      <c r="G23" s="358"/>
      <c r="H23" s="358"/>
      <c r="I23" s="358"/>
      <c r="J23" s="358"/>
      <c r="K23" s="358"/>
    </row>
    <row r="24" spans="1:11" ht="12.95" customHeight="1" x14ac:dyDescent="0.25">
      <c r="A24" s="358"/>
      <c r="B24" s="686" t="s">
        <v>469</v>
      </c>
      <c r="C24" s="713">
        <v>829779</v>
      </c>
      <c r="D24" s="713">
        <v>484</v>
      </c>
      <c r="E24" s="748">
        <f t="shared" si="0"/>
        <v>5.8328783929214882</v>
      </c>
      <c r="F24" s="358"/>
      <c r="G24" s="358"/>
      <c r="H24" s="358"/>
      <c r="I24" s="358"/>
      <c r="J24" s="358"/>
      <c r="K24" s="358"/>
    </row>
    <row r="25" spans="1:11" ht="12.95" customHeight="1" x14ac:dyDescent="0.25">
      <c r="A25" s="358"/>
      <c r="B25" s="729" t="s">
        <v>420</v>
      </c>
      <c r="C25" s="730">
        <v>1451873</v>
      </c>
      <c r="D25" s="730">
        <v>1381</v>
      </c>
      <c r="E25" s="581">
        <f t="shared" si="0"/>
        <v>9.5118512431872482</v>
      </c>
      <c r="F25" s="358"/>
      <c r="G25" s="358"/>
      <c r="H25" s="358"/>
      <c r="I25" s="358"/>
      <c r="J25" s="358"/>
      <c r="K25" s="358"/>
    </row>
    <row r="26" spans="1:11" ht="12.95" customHeight="1" x14ac:dyDescent="0.25">
      <c r="A26" s="358"/>
      <c r="B26" s="686" t="s">
        <v>584</v>
      </c>
      <c r="C26" s="713">
        <v>334276</v>
      </c>
      <c r="D26" s="713">
        <v>129</v>
      </c>
      <c r="E26" s="748">
        <f t="shared" si="0"/>
        <v>3.859086503368474</v>
      </c>
      <c r="F26" s="358"/>
      <c r="G26" s="358"/>
      <c r="H26" s="358"/>
      <c r="I26" s="358"/>
      <c r="J26" s="358"/>
      <c r="K26" s="358"/>
    </row>
    <row r="27" spans="1:11" ht="12.95" customHeight="1" x14ac:dyDescent="0.25">
      <c r="A27" s="358"/>
      <c r="B27" s="724" t="s">
        <v>419</v>
      </c>
      <c r="C27" s="744">
        <f>+SUM(C28:C33)</f>
        <v>800285</v>
      </c>
      <c r="D27" s="744">
        <f>+SUM(D28:D33)</f>
        <v>715</v>
      </c>
      <c r="E27" s="745">
        <f t="shared" si="0"/>
        <v>8.9343171495154845</v>
      </c>
      <c r="F27" s="358"/>
      <c r="G27" s="358"/>
      <c r="H27" s="358"/>
      <c r="I27" s="358"/>
      <c r="J27" s="358"/>
      <c r="K27" s="358"/>
    </row>
    <row r="28" spans="1:11" ht="12.95" customHeight="1" x14ac:dyDescent="0.25">
      <c r="A28" s="358"/>
      <c r="B28" s="686" t="s">
        <v>418</v>
      </c>
      <c r="C28" s="713">
        <v>161948</v>
      </c>
      <c r="D28" s="713">
        <v>175</v>
      </c>
      <c r="E28" s="748">
        <f t="shared" si="0"/>
        <v>10.805937708400227</v>
      </c>
      <c r="F28" s="358"/>
      <c r="G28" s="358"/>
      <c r="H28" s="358"/>
      <c r="I28" s="358"/>
      <c r="J28" s="358"/>
      <c r="K28" s="358"/>
    </row>
    <row r="29" spans="1:11" ht="12.95" customHeight="1" x14ac:dyDescent="0.25">
      <c r="A29" s="358"/>
      <c r="B29" s="729" t="s">
        <v>417</v>
      </c>
      <c r="C29" s="730">
        <v>112151</v>
      </c>
      <c r="D29" s="730">
        <v>63</v>
      </c>
      <c r="E29" s="581">
        <f t="shared" si="0"/>
        <v>5.6174265053365557</v>
      </c>
      <c r="F29" s="358"/>
      <c r="G29" s="358"/>
      <c r="H29" s="358"/>
      <c r="I29" s="358"/>
      <c r="J29" s="358"/>
      <c r="K29" s="358"/>
    </row>
    <row r="30" spans="1:11" ht="12.95" customHeight="1" x14ac:dyDescent="0.25">
      <c r="A30" s="358"/>
      <c r="B30" s="686" t="s">
        <v>416</v>
      </c>
      <c r="C30" s="713">
        <v>91699</v>
      </c>
      <c r="D30" s="713">
        <v>133</v>
      </c>
      <c r="E30" s="748">
        <f t="shared" si="0"/>
        <v>14.503974961559013</v>
      </c>
      <c r="F30" s="358"/>
      <c r="G30" s="358"/>
      <c r="H30" s="358"/>
      <c r="I30" s="358"/>
      <c r="J30" s="358"/>
      <c r="K30" s="358"/>
    </row>
    <row r="31" spans="1:11" ht="12.95" customHeight="1" x14ac:dyDescent="0.25">
      <c r="A31" s="358"/>
      <c r="B31" s="729" t="s">
        <v>415</v>
      </c>
      <c r="C31" s="730">
        <v>100170</v>
      </c>
      <c r="D31" s="730">
        <v>86</v>
      </c>
      <c r="E31" s="581">
        <f t="shared" si="0"/>
        <v>8.585404811819906</v>
      </c>
      <c r="F31" s="358"/>
      <c r="G31" s="358"/>
      <c r="H31" s="358"/>
      <c r="I31" s="358"/>
      <c r="J31" s="358"/>
      <c r="K31" s="358"/>
    </row>
    <row r="32" spans="1:11" ht="12.95" customHeight="1" x14ac:dyDescent="0.25">
      <c r="A32" s="358"/>
      <c r="B32" s="686" t="s">
        <v>414</v>
      </c>
      <c r="C32" s="713">
        <v>190896</v>
      </c>
      <c r="D32" s="713">
        <v>168</v>
      </c>
      <c r="E32" s="748">
        <f t="shared" si="0"/>
        <v>8.8006034699522253</v>
      </c>
      <c r="F32" s="358"/>
      <c r="G32" s="358"/>
      <c r="H32" s="358"/>
      <c r="I32" s="358"/>
      <c r="J32" s="358"/>
      <c r="K32" s="358"/>
    </row>
    <row r="33" spans="1:11" ht="12.95" customHeight="1" x14ac:dyDescent="0.25">
      <c r="A33" s="358"/>
      <c r="B33" s="729" t="s">
        <v>413</v>
      </c>
      <c r="C33" s="730">
        <v>143421</v>
      </c>
      <c r="D33" s="730">
        <v>90</v>
      </c>
      <c r="E33" s="581">
        <f t="shared" si="0"/>
        <v>6.2752316606354723</v>
      </c>
      <c r="F33" s="358"/>
      <c r="G33" s="358"/>
      <c r="H33" s="358"/>
      <c r="I33" s="358"/>
      <c r="J33" s="358"/>
      <c r="K33" s="358"/>
    </row>
    <row r="34" spans="1:11" ht="12.95" customHeight="1" x14ac:dyDescent="0.25">
      <c r="A34" s="358"/>
      <c r="B34" s="681" t="s">
        <v>412</v>
      </c>
      <c r="C34" s="746">
        <f>+SUM(C35)</f>
        <v>27284</v>
      </c>
      <c r="D34" s="746">
        <f>+SUM(D35)</f>
        <v>55</v>
      </c>
      <c r="E34" s="747">
        <f t="shared" si="0"/>
        <v>20.15833455505058</v>
      </c>
      <c r="F34" s="358"/>
      <c r="G34" s="358"/>
      <c r="H34" s="358"/>
      <c r="I34" s="358"/>
      <c r="J34" s="358"/>
      <c r="K34" s="358"/>
    </row>
    <row r="35" spans="1:11" ht="12.95" customHeight="1" x14ac:dyDescent="0.25">
      <c r="A35" s="358"/>
      <c r="B35" s="729" t="s">
        <v>411</v>
      </c>
      <c r="C35" s="730">
        <v>27284</v>
      </c>
      <c r="D35" s="731">
        <v>55</v>
      </c>
      <c r="E35" s="581">
        <f t="shared" si="0"/>
        <v>20.15833455505058</v>
      </c>
      <c r="F35" s="358"/>
      <c r="G35" s="358"/>
      <c r="H35" s="358"/>
      <c r="I35" s="358"/>
      <c r="J35" s="358"/>
      <c r="K35" s="358"/>
    </row>
    <row r="36" spans="1:11" ht="12.95" customHeight="1" x14ac:dyDescent="0.25">
      <c r="A36" s="358"/>
      <c r="B36" s="681" t="s">
        <v>585</v>
      </c>
      <c r="C36" s="740">
        <v>35348</v>
      </c>
      <c r="D36" s="682">
        <v>1</v>
      </c>
      <c r="E36" s="748">
        <f t="shared" si="0"/>
        <v>0.28290143713930066</v>
      </c>
      <c r="F36" s="358"/>
      <c r="G36" s="358"/>
      <c r="H36" s="358"/>
      <c r="I36" s="358"/>
      <c r="J36" s="358"/>
      <c r="K36" s="358"/>
    </row>
    <row r="37" spans="1:11" ht="12.95" customHeight="1" x14ac:dyDescent="0.25">
      <c r="A37" s="358"/>
      <c r="B37" s="724" t="s">
        <v>42</v>
      </c>
      <c r="C37" s="725" t="s">
        <v>361</v>
      </c>
      <c r="D37" s="731">
        <v>642</v>
      </c>
      <c r="E37" s="726" t="s">
        <v>361</v>
      </c>
      <c r="F37" s="358"/>
      <c r="G37" s="358"/>
      <c r="H37" s="358"/>
      <c r="I37" s="358"/>
      <c r="J37" s="358"/>
      <c r="K37" s="358"/>
    </row>
    <row r="38" spans="1:11" x14ac:dyDescent="0.25">
      <c r="A38" s="358"/>
      <c r="B38" s="340"/>
      <c r="C38" s="423"/>
      <c r="D38" s="423"/>
      <c r="E38" s="422"/>
      <c r="F38" s="358"/>
      <c r="G38" s="358"/>
      <c r="H38" s="358"/>
      <c r="I38" s="358"/>
      <c r="J38" s="358"/>
      <c r="K38" s="358"/>
    </row>
    <row r="39" spans="1:11" x14ac:dyDescent="0.25">
      <c r="A39" s="358"/>
      <c r="B39" s="457"/>
      <c r="C39" s="456"/>
      <c r="D39" s="456"/>
      <c r="E39" s="422"/>
      <c r="F39" s="358"/>
      <c r="G39" s="358"/>
      <c r="H39" s="358"/>
      <c r="I39" s="358"/>
      <c r="J39" s="358"/>
      <c r="K39" s="358"/>
    </row>
    <row r="40" spans="1:11" x14ac:dyDescent="0.25">
      <c r="B40" s="750" t="s">
        <v>563</v>
      </c>
    </row>
    <row r="43" spans="1:11" x14ac:dyDescent="0.25">
      <c r="D43" s="455"/>
    </row>
    <row r="44" spans="1:11" x14ac:dyDescent="0.25">
      <c r="D44" s="455"/>
    </row>
  </sheetData>
  <mergeCells count="4">
    <mergeCell ref="D3:E3"/>
    <mergeCell ref="D4:D5"/>
    <mergeCell ref="B3:B5"/>
    <mergeCell ref="A1:J1"/>
  </mergeCells>
  <hyperlinks>
    <hyperlink ref="L1" location="Indice!A15" display="INICIO"/>
  </hyperlinks>
  <printOptions horizontalCentered="1"/>
  <pageMargins left="0" right="0" top="1.1023622047244095" bottom="0.74803149606299213" header="0" footer="0.31496062992125984"/>
  <pageSetup paperSize="9" scale="85" firstPageNumber="29" fitToWidth="0" fitToHeight="0" orientation="landscape" useFirstPageNumber="1" r:id="rId1"/>
  <headerFooter scaleWithDoc="0">
    <oddHeader>&amp;C&amp;G</oddHeader>
    <oddFooter>&amp;C&amp;"-,Negrita"&amp;20 &amp;P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O35"/>
  <sheetViews>
    <sheetView topLeftCell="A25" zoomScaleNormal="100" workbookViewId="0">
      <selection activeCell="A2" sqref="A2:N2"/>
    </sheetView>
  </sheetViews>
  <sheetFormatPr baseColWidth="10" defaultRowHeight="12.75" x14ac:dyDescent="0.2"/>
  <cols>
    <col min="1" max="1" width="33.7109375" style="2" customWidth="1"/>
    <col min="2" max="14" width="11.42578125" style="3"/>
    <col min="15" max="16384" width="11.42578125" style="2"/>
  </cols>
  <sheetData>
    <row r="1" spans="1:15" ht="15" x14ac:dyDescent="0.2">
      <c r="O1" s="668" t="s">
        <v>344</v>
      </c>
    </row>
    <row r="2" spans="1:15" ht="44.25" customHeight="1" x14ac:dyDescent="0.2">
      <c r="A2" s="797" t="s">
        <v>588</v>
      </c>
      <c r="B2" s="797"/>
      <c r="C2" s="797"/>
      <c r="D2" s="797"/>
      <c r="E2" s="797"/>
      <c r="F2" s="797"/>
      <c r="G2" s="797"/>
      <c r="H2" s="797"/>
      <c r="I2" s="797"/>
      <c r="J2" s="797"/>
      <c r="K2" s="797"/>
      <c r="L2" s="797"/>
      <c r="M2" s="797"/>
      <c r="N2" s="797"/>
    </row>
    <row r="3" spans="1:15" ht="15" x14ac:dyDescent="0.25">
      <c r="A3" s="9"/>
      <c r="B3" s="1"/>
      <c r="C3" s="1"/>
      <c r="D3" s="1"/>
      <c r="E3" s="1"/>
      <c r="F3" s="1"/>
      <c r="G3" s="1"/>
      <c r="H3" s="1"/>
      <c r="I3" s="1"/>
      <c r="J3" s="1"/>
      <c r="K3" s="1"/>
      <c r="L3" s="1"/>
      <c r="M3" s="1"/>
      <c r="N3" s="1"/>
    </row>
    <row r="4" spans="1:15" ht="12.75" customHeight="1" x14ac:dyDescent="0.25">
      <c r="A4" s="801" t="s">
        <v>589</v>
      </c>
      <c r="B4" s="798" t="s">
        <v>293</v>
      </c>
      <c r="C4" s="799" t="s">
        <v>591</v>
      </c>
      <c r="D4" s="800"/>
      <c r="E4" s="800"/>
      <c r="F4" s="800"/>
      <c r="G4" s="800"/>
      <c r="H4" s="800"/>
      <c r="I4" s="800"/>
      <c r="J4" s="800"/>
      <c r="K4" s="800"/>
      <c r="L4" s="800"/>
      <c r="M4" s="800"/>
      <c r="N4" s="800"/>
    </row>
    <row r="5" spans="1:15" ht="15" x14ac:dyDescent="0.25">
      <c r="A5" s="802"/>
      <c r="B5" s="798"/>
      <c r="C5" s="10" t="s">
        <v>298</v>
      </c>
      <c r="D5" s="10" t="s">
        <v>299</v>
      </c>
      <c r="E5" s="10" t="s">
        <v>300</v>
      </c>
      <c r="F5" s="10" t="s">
        <v>301</v>
      </c>
      <c r="G5" s="10" t="s">
        <v>302</v>
      </c>
      <c r="H5" s="10" t="s">
        <v>303</v>
      </c>
      <c r="I5" s="10" t="s">
        <v>304</v>
      </c>
      <c r="J5" s="10" t="s">
        <v>305</v>
      </c>
      <c r="K5" s="10" t="s">
        <v>306</v>
      </c>
      <c r="L5" s="10" t="s">
        <v>307</v>
      </c>
      <c r="M5" s="10" t="s">
        <v>308</v>
      </c>
      <c r="N5" s="10" t="s">
        <v>309</v>
      </c>
    </row>
    <row r="6" spans="1:15" ht="19.5" customHeight="1" x14ac:dyDescent="0.2">
      <c r="A6" s="4" t="s">
        <v>0</v>
      </c>
      <c r="B6" s="5">
        <v>57753</v>
      </c>
      <c r="C6" s="5">
        <v>4114</v>
      </c>
      <c r="D6" s="5">
        <v>5176</v>
      </c>
      <c r="E6" s="5">
        <v>5183</v>
      </c>
      <c r="F6" s="5">
        <v>4170</v>
      </c>
      <c r="G6" s="5">
        <v>4469</v>
      </c>
      <c r="H6" s="5">
        <v>4824</v>
      </c>
      <c r="I6" s="5">
        <v>4914</v>
      </c>
      <c r="J6" s="5">
        <v>5820</v>
      </c>
      <c r="K6" s="5">
        <v>4293</v>
      </c>
      <c r="L6" s="5">
        <v>4663</v>
      </c>
      <c r="M6" s="5">
        <v>4808</v>
      </c>
      <c r="N6" s="5">
        <v>5319</v>
      </c>
    </row>
    <row r="7" spans="1:15" ht="19.5" customHeight="1" x14ac:dyDescent="0.2">
      <c r="A7" s="11" t="s">
        <v>294</v>
      </c>
      <c r="B7" s="12">
        <v>31343</v>
      </c>
      <c r="C7" s="12">
        <v>2235</v>
      </c>
      <c r="D7" s="12">
        <v>2900</v>
      </c>
      <c r="E7" s="12">
        <v>2876</v>
      </c>
      <c r="F7" s="12">
        <v>2314</v>
      </c>
      <c r="G7" s="12">
        <v>2551</v>
      </c>
      <c r="H7" s="12">
        <v>2661</v>
      </c>
      <c r="I7" s="12">
        <v>2761</v>
      </c>
      <c r="J7" s="12">
        <v>3327</v>
      </c>
      <c r="K7" s="12">
        <v>2226</v>
      </c>
      <c r="L7" s="12">
        <v>2396</v>
      </c>
      <c r="M7" s="12">
        <v>2500</v>
      </c>
      <c r="N7" s="12">
        <v>2596</v>
      </c>
    </row>
    <row r="8" spans="1:15" ht="19.5" customHeight="1" x14ac:dyDescent="0.2">
      <c r="A8" s="7" t="s">
        <v>15</v>
      </c>
      <c r="B8" s="8">
        <v>3893</v>
      </c>
      <c r="C8" s="8">
        <v>318</v>
      </c>
      <c r="D8" s="8">
        <v>350</v>
      </c>
      <c r="E8" s="8">
        <v>344</v>
      </c>
      <c r="F8" s="8">
        <v>282</v>
      </c>
      <c r="G8" s="8">
        <v>300</v>
      </c>
      <c r="H8" s="8">
        <v>319</v>
      </c>
      <c r="I8" s="8">
        <v>369</v>
      </c>
      <c r="J8" s="8">
        <v>403</v>
      </c>
      <c r="K8" s="8">
        <v>256</v>
      </c>
      <c r="L8" s="8">
        <v>313</v>
      </c>
      <c r="M8" s="8">
        <v>313</v>
      </c>
      <c r="N8" s="8">
        <v>326</v>
      </c>
    </row>
    <row r="9" spans="1:15" ht="19.5" customHeight="1" x14ac:dyDescent="0.2">
      <c r="A9" s="13" t="s">
        <v>16</v>
      </c>
      <c r="B9" s="14">
        <v>671</v>
      </c>
      <c r="C9" s="14">
        <v>54</v>
      </c>
      <c r="D9" s="14">
        <v>62</v>
      </c>
      <c r="E9" s="14">
        <v>49</v>
      </c>
      <c r="F9" s="14">
        <v>50</v>
      </c>
      <c r="G9" s="14">
        <v>48</v>
      </c>
      <c r="H9" s="14">
        <v>50</v>
      </c>
      <c r="I9" s="14">
        <v>70</v>
      </c>
      <c r="J9" s="14">
        <v>63</v>
      </c>
      <c r="K9" s="14">
        <v>42</v>
      </c>
      <c r="L9" s="14">
        <v>48</v>
      </c>
      <c r="M9" s="14">
        <v>76</v>
      </c>
      <c r="N9" s="14">
        <v>59</v>
      </c>
    </row>
    <row r="10" spans="1:15" ht="19.5" customHeight="1" x14ac:dyDescent="0.2">
      <c r="A10" s="7" t="s">
        <v>17</v>
      </c>
      <c r="B10" s="8">
        <v>1223</v>
      </c>
      <c r="C10" s="8">
        <v>113</v>
      </c>
      <c r="D10" s="8">
        <v>113</v>
      </c>
      <c r="E10" s="8">
        <v>132</v>
      </c>
      <c r="F10" s="8">
        <v>90</v>
      </c>
      <c r="G10" s="8">
        <v>102</v>
      </c>
      <c r="H10" s="8">
        <v>98</v>
      </c>
      <c r="I10" s="8">
        <v>99</v>
      </c>
      <c r="J10" s="8">
        <v>134</v>
      </c>
      <c r="K10" s="8">
        <v>78</v>
      </c>
      <c r="L10" s="8">
        <v>88</v>
      </c>
      <c r="M10" s="8">
        <v>80</v>
      </c>
      <c r="N10" s="8">
        <v>96</v>
      </c>
    </row>
    <row r="11" spans="1:15" ht="19.5" customHeight="1" x14ac:dyDescent="0.2">
      <c r="A11" s="13" t="s">
        <v>18</v>
      </c>
      <c r="B11" s="14">
        <v>580</v>
      </c>
      <c r="C11" s="14">
        <v>40</v>
      </c>
      <c r="D11" s="14">
        <v>63</v>
      </c>
      <c r="E11" s="14">
        <v>49</v>
      </c>
      <c r="F11" s="14">
        <v>45</v>
      </c>
      <c r="G11" s="14">
        <v>55</v>
      </c>
      <c r="H11" s="14">
        <v>43</v>
      </c>
      <c r="I11" s="14">
        <v>51</v>
      </c>
      <c r="J11" s="14">
        <v>69</v>
      </c>
      <c r="K11" s="14">
        <v>38</v>
      </c>
      <c r="L11" s="14">
        <v>37</v>
      </c>
      <c r="M11" s="14">
        <v>47</v>
      </c>
      <c r="N11" s="14">
        <v>43</v>
      </c>
    </row>
    <row r="12" spans="1:15" ht="19.5" customHeight="1" x14ac:dyDescent="0.2">
      <c r="A12" s="7" t="s">
        <v>19</v>
      </c>
      <c r="B12" s="8">
        <v>2013</v>
      </c>
      <c r="C12" s="8">
        <v>140</v>
      </c>
      <c r="D12" s="8">
        <v>188</v>
      </c>
      <c r="E12" s="8">
        <v>179</v>
      </c>
      <c r="F12" s="8">
        <v>148</v>
      </c>
      <c r="G12" s="8">
        <v>200</v>
      </c>
      <c r="H12" s="8">
        <v>177</v>
      </c>
      <c r="I12" s="8">
        <v>183</v>
      </c>
      <c r="J12" s="8">
        <v>202</v>
      </c>
      <c r="K12" s="8">
        <v>146</v>
      </c>
      <c r="L12" s="8">
        <v>124</v>
      </c>
      <c r="M12" s="8">
        <v>179</v>
      </c>
      <c r="N12" s="8">
        <v>147</v>
      </c>
    </row>
    <row r="13" spans="1:15" ht="19.5" customHeight="1" x14ac:dyDescent="0.2">
      <c r="A13" s="13" t="s">
        <v>20</v>
      </c>
      <c r="B13" s="14">
        <v>2812</v>
      </c>
      <c r="C13" s="14">
        <v>195</v>
      </c>
      <c r="D13" s="14">
        <v>283</v>
      </c>
      <c r="E13" s="14">
        <v>257</v>
      </c>
      <c r="F13" s="14">
        <v>211</v>
      </c>
      <c r="G13" s="14">
        <v>251</v>
      </c>
      <c r="H13" s="14">
        <v>222</v>
      </c>
      <c r="I13" s="14">
        <v>256</v>
      </c>
      <c r="J13" s="14">
        <v>260</v>
      </c>
      <c r="K13" s="14">
        <v>232</v>
      </c>
      <c r="L13" s="14">
        <v>238</v>
      </c>
      <c r="M13" s="14">
        <v>196</v>
      </c>
      <c r="N13" s="14">
        <v>211</v>
      </c>
    </row>
    <row r="14" spans="1:15" ht="19.5" customHeight="1" x14ac:dyDescent="0.2">
      <c r="A14" s="7" t="s">
        <v>21</v>
      </c>
      <c r="B14" s="8">
        <v>2228</v>
      </c>
      <c r="C14" s="8">
        <v>146</v>
      </c>
      <c r="D14" s="8">
        <v>212</v>
      </c>
      <c r="E14" s="8">
        <v>235</v>
      </c>
      <c r="F14" s="8">
        <v>154</v>
      </c>
      <c r="G14" s="8">
        <v>171</v>
      </c>
      <c r="H14" s="8">
        <v>182</v>
      </c>
      <c r="I14" s="8">
        <v>204</v>
      </c>
      <c r="J14" s="8">
        <v>259</v>
      </c>
      <c r="K14" s="8">
        <v>172</v>
      </c>
      <c r="L14" s="8">
        <v>164</v>
      </c>
      <c r="M14" s="8">
        <v>167</v>
      </c>
      <c r="N14" s="8">
        <v>162</v>
      </c>
    </row>
    <row r="15" spans="1:15" ht="19.5" customHeight="1" x14ac:dyDescent="0.2">
      <c r="A15" s="13" t="s">
        <v>22</v>
      </c>
      <c r="B15" s="14">
        <v>2174</v>
      </c>
      <c r="C15" s="14">
        <v>136</v>
      </c>
      <c r="D15" s="14">
        <v>181</v>
      </c>
      <c r="E15" s="14">
        <v>169</v>
      </c>
      <c r="F15" s="14">
        <v>149</v>
      </c>
      <c r="G15" s="14">
        <v>151</v>
      </c>
      <c r="H15" s="14">
        <v>155</v>
      </c>
      <c r="I15" s="14">
        <v>186</v>
      </c>
      <c r="J15" s="14">
        <v>276</v>
      </c>
      <c r="K15" s="14">
        <v>178</v>
      </c>
      <c r="L15" s="14">
        <v>154</v>
      </c>
      <c r="M15" s="14">
        <v>180</v>
      </c>
      <c r="N15" s="14">
        <v>259</v>
      </c>
    </row>
    <row r="16" spans="1:15" ht="19.5" customHeight="1" x14ac:dyDescent="0.2">
      <c r="A16" s="7" t="s">
        <v>23</v>
      </c>
      <c r="B16" s="8">
        <v>11998</v>
      </c>
      <c r="C16" s="8">
        <v>799</v>
      </c>
      <c r="D16" s="8">
        <v>1031</v>
      </c>
      <c r="E16" s="8">
        <v>1116</v>
      </c>
      <c r="F16" s="8">
        <v>901</v>
      </c>
      <c r="G16" s="8">
        <v>965</v>
      </c>
      <c r="H16" s="8">
        <v>1094</v>
      </c>
      <c r="I16" s="8">
        <v>1044</v>
      </c>
      <c r="J16" s="8">
        <v>1287</v>
      </c>
      <c r="K16" s="8">
        <v>805</v>
      </c>
      <c r="L16" s="8">
        <v>946</v>
      </c>
      <c r="M16" s="8">
        <v>979</v>
      </c>
      <c r="N16" s="8">
        <v>1031</v>
      </c>
    </row>
    <row r="17" spans="1:14" ht="19.5" customHeight="1" x14ac:dyDescent="0.2">
      <c r="A17" s="13" t="s">
        <v>24</v>
      </c>
      <c r="B17" s="14">
        <v>2782</v>
      </c>
      <c r="C17" s="14">
        <v>234</v>
      </c>
      <c r="D17" s="15">
        <v>301</v>
      </c>
      <c r="E17" s="14">
        <v>263</v>
      </c>
      <c r="F17" s="14">
        <v>215</v>
      </c>
      <c r="G17" s="14">
        <v>226</v>
      </c>
      <c r="H17" s="14">
        <v>235</v>
      </c>
      <c r="I17" s="14">
        <v>218</v>
      </c>
      <c r="J17" s="14">
        <v>284</v>
      </c>
      <c r="K17" s="14">
        <v>210</v>
      </c>
      <c r="L17" s="14">
        <v>207</v>
      </c>
      <c r="M17" s="14">
        <v>215</v>
      </c>
      <c r="N17" s="14">
        <v>174</v>
      </c>
    </row>
    <row r="18" spans="1:14" ht="19.5" customHeight="1" x14ac:dyDescent="0.2">
      <c r="A18" s="7" t="s">
        <v>25</v>
      </c>
      <c r="B18" s="8">
        <v>969</v>
      </c>
      <c r="C18" s="8">
        <v>60</v>
      </c>
      <c r="D18" s="8">
        <v>116</v>
      </c>
      <c r="E18" s="8">
        <v>83</v>
      </c>
      <c r="F18" s="8">
        <v>69</v>
      </c>
      <c r="G18" s="8">
        <v>82</v>
      </c>
      <c r="H18" s="8">
        <v>86</v>
      </c>
      <c r="I18" s="8">
        <v>81</v>
      </c>
      <c r="J18" s="8">
        <v>90</v>
      </c>
      <c r="K18" s="8">
        <v>69</v>
      </c>
      <c r="L18" s="8">
        <v>77</v>
      </c>
      <c r="M18" s="8">
        <v>68</v>
      </c>
      <c r="N18" s="8">
        <v>88</v>
      </c>
    </row>
    <row r="19" spans="1:14" ht="19.5" customHeight="1" x14ac:dyDescent="0.2">
      <c r="A19" s="11" t="s">
        <v>295</v>
      </c>
      <c r="B19" s="14">
        <v>23938</v>
      </c>
      <c r="C19" s="14">
        <v>1701</v>
      </c>
      <c r="D19" s="14">
        <v>2022</v>
      </c>
      <c r="E19" s="14">
        <v>2127</v>
      </c>
      <c r="F19" s="14">
        <v>1661</v>
      </c>
      <c r="G19" s="14">
        <v>1716</v>
      </c>
      <c r="H19" s="14">
        <v>1952</v>
      </c>
      <c r="I19" s="14">
        <v>1908</v>
      </c>
      <c r="J19" s="14">
        <v>2233</v>
      </c>
      <c r="K19" s="14">
        <v>1918</v>
      </c>
      <c r="L19" s="14">
        <v>2107</v>
      </c>
      <c r="M19" s="14">
        <v>2125</v>
      </c>
      <c r="N19" s="14">
        <v>2468</v>
      </c>
    </row>
    <row r="20" spans="1:14" ht="19.5" customHeight="1" x14ac:dyDescent="0.2">
      <c r="A20" s="7" t="s">
        <v>27</v>
      </c>
      <c r="B20" s="8">
        <v>2042</v>
      </c>
      <c r="C20" s="8">
        <v>159</v>
      </c>
      <c r="D20" s="8">
        <v>188</v>
      </c>
      <c r="E20" s="8">
        <v>177</v>
      </c>
      <c r="F20" s="8">
        <v>131</v>
      </c>
      <c r="G20" s="8">
        <v>155</v>
      </c>
      <c r="H20" s="8">
        <v>171</v>
      </c>
      <c r="I20" s="8">
        <v>171</v>
      </c>
      <c r="J20" s="8">
        <v>216</v>
      </c>
      <c r="K20" s="8">
        <v>143</v>
      </c>
      <c r="L20" s="8">
        <v>189</v>
      </c>
      <c r="M20" s="8">
        <v>158</v>
      </c>
      <c r="N20" s="8">
        <v>184</v>
      </c>
    </row>
    <row r="21" spans="1:14" ht="19.5" customHeight="1" x14ac:dyDescent="0.2">
      <c r="A21" s="13" t="s">
        <v>28</v>
      </c>
      <c r="B21" s="14">
        <v>979</v>
      </c>
      <c r="C21" s="14">
        <v>77</v>
      </c>
      <c r="D21" s="14">
        <v>84</v>
      </c>
      <c r="E21" s="14">
        <v>109</v>
      </c>
      <c r="F21" s="14">
        <v>86</v>
      </c>
      <c r="G21" s="14">
        <v>66</v>
      </c>
      <c r="H21" s="14">
        <v>74</v>
      </c>
      <c r="I21" s="14">
        <v>70</v>
      </c>
      <c r="J21" s="14">
        <v>77</v>
      </c>
      <c r="K21" s="14">
        <v>88</v>
      </c>
      <c r="L21" s="14">
        <v>62</v>
      </c>
      <c r="M21" s="14">
        <v>65</v>
      </c>
      <c r="N21" s="14">
        <v>121</v>
      </c>
    </row>
    <row r="22" spans="1:14" ht="19.5" customHeight="1" x14ac:dyDescent="0.2">
      <c r="A22" s="7" t="s">
        <v>29</v>
      </c>
      <c r="B22" s="8">
        <v>14146</v>
      </c>
      <c r="C22" s="8">
        <v>987</v>
      </c>
      <c r="D22" s="8">
        <v>1139</v>
      </c>
      <c r="E22" s="8">
        <v>1236</v>
      </c>
      <c r="F22" s="8">
        <v>1000</v>
      </c>
      <c r="G22" s="8">
        <v>993</v>
      </c>
      <c r="H22" s="8">
        <v>1157</v>
      </c>
      <c r="I22" s="8">
        <v>1115</v>
      </c>
      <c r="J22" s="8">
        <v>1257</v>
      </c>
      <c r="K22" s="8">
        <v>1131</v>
      </c>
      <c r="L22" s="8">
        <v>1276</v>
      </c>
      <c r="M22" s="8">
        <v>1374</v>
      </c>
      <c r="N22" s="8">
        <v>1481</v>
      </c>
    </row>
    <row r="23" spans="1:14" ht="19.5" customHeight="1" x14ac:dyDescent="0.2">
      <c r="A23" s="13" t="s">
        <v>30</v>
      </c>
      <c r="B23" s="14">
        <v>1745</v>
      </c>
      <c r="C23" s="14">
        <v>109</v>
      </c>
      <c r="D23" s="14">
        <v>175</v>
      </c>
      <c r="E23" s="14">
        <v>117</v>
      </c>
      <c r="F23" s="14">
        <v>128</v>
      </c>
      <c r="G23" s="14">
        <v>129</v>
      </c>
      <c r="H23" s="14">
        <v>151</v>
      </c>
      <c r="I23" s="14">
        <v>145</v>
      </c>
      <c r="J23" s="14">
        <v>162</v>
      </c>
      <c r="K23" s="14">
        <v>144</v>
      </c>
      <c r="L23" s="14">
        <v>148</v>
      </c>
      <c r="M23" s="14">
        <v>151</v>
      </c>
      <c r="N23" s="14">
        <v>186</v>
      </c>
    </row>
    <row r="24" spans="1:14" ht="19.5" customHeight="1" x14ac:dyDescent="0.2">
      <c r="A24" s="7" t="s">
        <v>31</v>
      </c>
      <c r="B24" s="8">
        <v>3788</v>
      </c>
      <c r="C24" s="8">
        <v>268</v>
      </c>
      <c r="D24" s="8">
        <v>365</v>
      </c>
      <c r="E24" s="8">
        <v>339</v>
      </c>
      <c r="F24" s="8">
        <v>242</v>
      </c>
      <c r="G24" s="8">
        <v>270</v>
      </c>
      <c r="H24" s="8">
        <v>283</v>
      </c>
      <c r="I24" s="8">
        <v>297</v>
      </c>
      <c r="J24" s="8">
        <v>410</v>
      </c>
      <c r="K24" s="8">
        <v>313</v>
      </c>
      <c r="L24" s="8">
        <v>330</v>
      </c>
      <c r="M24" s="8">
        <v>291</v>
      </c>
      <c r="N24" s="8">
        <v>380</v>
      </c>
    </row>
    <row r="25" spans="1:14" ht="19.5" customHeight="1" x14ac:dyDescent="0.2">
      <c r="A25" s="13" t="s">
        <v>32</v>
      </c>
      <c r="B25" s="14">
        <v>1238</v>
      </c>
      <c r="C25" s="14">
        <v>101</v>
      </c>
      <c r="D25" s="14">
        <v>71</v>
      </c>
      <c r="E25" s="14">
        <v>149</v>
      </c>
      <c r="F25" s="14">
        <v>74</v>
      </c>
      <c r="G25" s="14">
        <v>103</v>
      </c>
      <c r="H25" s="14">
        <v>116</v>
      </c>
      <c r="I25" s="14">
        <v>110</v>
      </c>
      <c r="J25" s="14">
        <v>111</v>
      </c>
      <c r="K25" s="14">
        <v>99</v>
      </c>
      <c r="L25" s="14">
        <v>102</v>
      </c>
      <c r="M25" s="14">
        <v>86</v>
      </c>
      <c r="N25" s="14">
        <v>116</v>
      </c>
    </row>
    <row r="26" spans="1:14" ht="19.5" customHeight="1" x14ac:dyDescent="0.2">
      <c r="A26" s="6" t="s">
        <v>296</v>
      </c>
      <c r="B26" s="8">
        <v>2276</v>
      </c>
      <c r="C26" s="8">
        <v>163</v>
      </c>
      <c r="D26" s="8">
        <v>226</v>
      </c>
      <c r="E26" s="8">
        <v>153</v>
      </c>
      <c r="F26" s="8">
        <v>180</v>
      </c>
      <c r="G26" s="8">
        <v>188</v>
      </c>
      <c r="H26" s="8">
        <v>192</v>
      </c>
      <c r="I26" s="8">
        <v>234</v>
      </c>
      <c r="J26" s="8">
        <v>242</v>
      </c>
      <c r="K26" s="8">
        <v>141</v>
      </c>
      <c r="L26" s="8">
        <v>150</v>
      </c>
      <c r="M26" s="8">
        <v>163</v>
      </c>
      <c r="N26" s="8">
        <v>244</v>
      </c>
    </row>
    <row r="27" spans="1:14" ht="19.5" customHeight="1" x14ac:dyDescent="0.2">
      <c r="A27" s="16" t="s">
        <v>34</v>
      </c>
      <c r="B27" s="14">
        <v>388</v>
      </c>
      <c r="C27" s="14">
        <v>38</v>
      </c>
      <c r="D27" s="14">
        <v>37</v>
      </c>
      <c r="E27" s="14">
        <v>25</v>
      </c>
      <c r="F27" s="14">
        <v>23</v>
      </c>
      <c r="G27" s="14">
        <v>37</v>
      </c>
      <c r="H27" s="14">
        <v>29</v>
      </c>
      <c r="I27" s="14">
        <v>37</v>
      </c>
      <c r="J27" s="14">
        <v>44</v>
      </c>
      <c r="K27" s="14">
        <v>32</v>
      </c>
      <c r="L27" s="14">
        <v>27</v>
      </c>
      <c r="M27" s="14">
        <v>21</v>
      </c>
      <c r="N27" s="14">
        <v>38</v>
      </c>
    </row>
    <row r="28" spans="1:14" ht="19.5" customHeight="1" x14ac:dyDescent="0.2">
      <c r="A28" s="7" t="s">
        <v>35</v>
      </c>
      <c r="B28" s="8">
        <v>339</v>
      </c>
      <c r="C28" s="8">
        <v>23</v>
      </c>
      <c r="D28" s="8">
        <v>24</v>
      </c>
      <c r="E28" s="8">
        <v>21</v>
      </c>
      <c r="F28" s="8">
        <v>23</v>
      </c>
      <c r="G28" s="8">
        <v>26</v>
      </c>
      <c r="H28" s="8">
        <v>26</v>
      </c>
      <c r="I28" s="8">
        <v>43</v>
      </c>
      <c r="J28" s="8">
        <v>37</v>
      </c>
      <c r="K28" s="8">
        <v>14</v>
      </c>
      <c r="L28" s="8">
        <v>28</v>
      </c>
      <c r="M28" s="8">
        <v>29</v>
      </c>
      <c r="N28" s="8">
        <v>45</v>
      </c>
    </row>
    <row r="29" spans="1:14" ht="19.5" customHeight="1" x14ac:dyDescent="0.2">
      <c r="A29" s="13" t="s">
        <v>36</v>
      </c>
      <c r="B29" s="14">
        <v>311</v>
      </c>
      <c r="C29" s="14">
        <v>16</v>
      </c>
      <c r="D29" s="14">
        <v>27</v>
      </c>
      <c r="E29" s="14">
        <v>26</v>
      </c>
      <c r="F29" s="14">
        <v>20</v>
      </c>
      <c r="G29" s="14">
        <v>23</v>
      </c>
      <c r="H29" s="14">
        <v>39</v>
      </c>
      <c r="I29" s="14">
        <v>37</v>
      </c>
      <c r="J29" s="14">
        <v>29</v>
      </c>
      <c r="K29" s="14">
        <v>26</v>
      </c>
      <c r="L29" s="14">
        <v>16</v>
      </c>
      <c r="M29" s="14">
        <v>21</v>
      </c>
      <c r="N29" s="14">
        <v>31</v>
      </c>
    </row>
    <row r="30" spans="1:14" ht="19.5" customHeight="1" x14ac:dyDescent="0.2">
      <c r="A30" s="7" t="s">
        <v>37</v>
      </c>
      <c r="B30" s="8">
        <v>330</v>
      </c>
      <c r="C30" s="8">
        <v>26</v>
      </c>
      <c r="D30" s="8">
        <v>32</v>
      </c>
      <c r="E30" s="8">
        <v>30</v>
      </c>
      <c r="F30" s="8">
        <v>27</v>
      </c>
      <c r="G30" s="8">
        <v>22</v>
      </c>
      <c r="H30" s="8">
        <v>29</v>
      </c>
      <c r="I30" s="8">
        <v>29</v>
      </c>
      <c r="J30" s="8">
        <v>31</v>
      </c>
      <c r="K30" s="8">
        <v>18</v>
      </c>
      <c r="L30" s="8">
        <v>16</v>
      </c>
      <c r="M30" s="8">
        <v>29</v>
      </c>
      <c r="N30" s="8">
        <v>41</v>
      </c>
    </row>
    <row r="31" spans="1:14" ht="19.5" customHeight="1" x14ac:dyDescent="0.2">
      <c r="A31" s="13" t="s">
        <v>38</v>
      </c>
      <c r="B31" s="14">
        <v>405</v>
      </c>
      <c r="C31" s="14">
        <v>27</v>
      </c>
      <c r="D31" s="14">
        <v>32</v>
      </c>
      <c r="E31" s="14">
        <v>23</v>
      </c>
      <c r="F31" s="14">
        <v>30</v>
      </c>
      <c r="G31" s="14">
        <v>26</v>
      </c>
      <c r="H31" s="14">
        <v>38</v>
      </c>
      <c r="I31" s="14">
        <v>53</v>
      </c>
      <c r="J31" s="14">
        <v>56</v>
      </c>
      <c r="K31" s="14">
        <v>25</v>
      </c>
      <c r="L31" s="14">
        <v>30</v>
      </c>
      <c r="M31" s="14">
        <v>26</v>
      </c>
      <c r="N31" s="14">
        <v>39</v>
      </c>
    </row>
    <row r="32" spans="1:14" ht="19.5" customHeight="1" x14ac:dyDescent="0.2">
      <c r="A32" s="7" t="s">
        <v>39</v>
      </c>
      <c r="B32" s="8">
        <v>503</v>
      </c>
      <c r="C32" s="8">
        <v>33</v>
      </c>
      <c r="D32" s="8">
        <v>74</v>
      </c>
      <c r="E32" s="8">
        <v>28</v>
      </c>
      <c r="F32" s="8">
        <v>57</v>
      </c>
      <c r="G32" s="8">
        <v>54</v>
      </c>
      <c r="H32" s="8">
        <v>31</v>
      </c>
      <c r="I32" s="8">
        <v>35</v>
      </c>
      <c r="J32" s="8">
        <v>45</v>
      </c>
      <c r="K32" s="8">
        <v>26</v>
      </c>
      <c r="L32" s="8">
        <v>33</v>
      </c>
      <c r="M32" s="8">
        <v>37</v>
      </c>
      <c r="N32" s="8">
        <v>50</v>
      </c>
    </row>
    <row r="33" spans="1:14" ht="19.5" customHeight="1" x14ac:dyDescent="0.2">
      <c r="A33" s="11" t="s">
        <v>297</v>
      </c>
      <c r="B33" s="14">
        <v>196</v>
      </c>
      <c r="C33" s="14">
        <v>15</v>
      </c>
      <c r="D33" s="14">
        <v>28</v>
      </c>
      <c r="E33" s="14">
        <v>27</v>
      </c>
      <c r="F33" s="14">
        <v>15</v>
      </c>
      <c r="G33" s="14">
        <v>14</v>
      </c>
      <c r="H33" s="14">
        <v>19</v>
      </c>
      <c r="I33" s="14">
        <v>11</v>
      </c>
      <c r="J33" s="14">
        <v>18</v>
      </c>
      <c r="K33" s="14">
        <v>8</v>
      </c>
      <c r="L33" s="14">
        <v>10</v>
      </c>
      <c r="M33" s="14">
        <v>20</v>
      </c>
      <c r="N33" s="14">
        <v>11</v>
      </c>
    </row>
    <row r="34" spans="1:14" ht="19.5" customHeight="1" x14ac:dyDescent="0.2">
      <c r="A34" s="7" t="s">
        <v>41</v>
      </c>
      <c r="B34" s="8">
        <v>196</v>
      </c>
      <c r="C34" s="8">
        <v>15</v>
      </c>
      <c r="D34" s="8">
        <v>28</v>
      </c>
      <c r="E34" s="8">
        <v>27</v>
      </c>
      <c r="F34" s="8">
        <v>15</v>
      </c>
      <c r="G34" s="8">
        <v>14</v>
      </c>
      <c r="H34" s="8">
        <v>19</v>
      </c>
      <c r="I34" s="8">
        <v>11</v>
      </c>
      <c r="J34" s="8">
        <v>18</v>
      </c>
      <c r="K34" s="8">
        <v>8</v>
      </c>
      <c r="L34" s="8">
        <v>10</v>
      </c>
      <c r="M34" s="8">
        <v>20</v>
      </c>
      <c r="N34" s="8">
        <v>11</v>
      </c>
    </row>
    <row r="35" spans="1:14" x14ac:dyDescent="0.2">
      <c r="A35" s="750" t="s">
        <v>563</v>
      </c>
    </row>
  </sheetData>
  <mergeCells count="4">
    <mergeCell ref="A2:N2"/>
    <mergeCell ref="B4:B5"/>
    <mergeCell ref="C4:N4"/>
    <mergeCell ref="A4:A5"/>
  </mergeCells>
  <hyperlinks>
    <hyperlink ref="O1" location="Indice!A17" display="INICIO"/>
  </hyperlinks>
  <printOptions horizontalCentered="1"/>
  <pageMargins left="0.70866141732283472" right="0.70866141732283472" top="1.1023622047244095" bottom="0.74803149606299213" header="0.31496062992125984" footer="0.31496062992125984"/>
  <pageSetup paperSize="9" scale="70" firstPageNumber="33" orientation="landscape" useFirstPageNumber="1" r:id="rId1"/>
  <headerFooter scaleWithDoc="0">
    <oddHeader>&amp;C&amp;G</oddHeader>
    <oddFooter>&amp;C&amp;"-,Negrita"&amp;20&amp;P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O259"/>
  <sheetViews>
    <sheetView topLeftCell="A244" workbookViewId="0">
      <selection activeCell="C263" sqref="C263"/>
    </sheetView>
  </sheetViews>
  <sheetFormatPr baseColWidth="10" defaultRowHeight="12.75" x14ac:dyDescent="0.2"/>
  <cols>
    <col min="1" max="1" width="22.42578125" style="2" customWidth="1"/>
    <col min="2" max="2" width="10.28515625" style="56" customWidth="1"/>
    <col min="3" max="10" width="10.85546875" style="56" customWidth="1"/>
    <col min="11" max="11" width="11.5703125" style="56" customWidth="1"/>
    <col min="12" max="14" width="10.85546875" style="56" customWidth="1"/>
    <col min="15" max="16384" width="11.42578125" style="2"/>
  </cols>
  <sheetData>
    <row r="1" spans="1:15" s="67" customFormat="1" ht="15" x14ac:dyDescent="0.25">
      <c r="B1" s="126"/>
      <c r="C1" s="126"/>
      <c r="D1" s="126"/>
      <c r="E1" s="126"/>
      <c r="F1" s="126"/>
      <c r="G1" s="126"/>
      <c r="H1" s="126"/>
      <c r="I1" s="126"/>
      <c r="J1" s="126"/>
      <c r="K1" s="126"/>
      <c r="L1" s="126"/>
      <c r="M1" s="126"/>
      <c r="N1" s="126"/>
      <c r="O1" s="678" t="s">
        <v>344</v>
      </c>
    </row>
    <row r="2" spans="1:15" s="67" customFormat="1" ht="33" customHeight="1" x14ac:dyDescent="0.25">
      <c r="A2" s="805" t="s">
        <v>592</v>
      </c>
      <c r="B2" s="806"/>
      <c r="C2" s="806"/>
      <c r="D2" s="806"/>
      <c r="E2" s="806"/>
      <c r="F2" s="806"/>
      <c r="G2" s="806"/>
      <c r="H2" s="806"/>
      <c r="I2" s="806"/>
      <c r="J2" s="806"/>
      <c r="K2" s="806"/>
      <c r="L2" s="806"/>
      <c r="M2" s="806"/>
      <c r="N2" s="806"/>
    </row>
    <row r="3" spans="1:15" s="67" customFormat="1" ht="15" x14ac:dyDescent="0.25">
      <c r="A3" s="204"/>
      <c r="B3" s="260"/>
      <c r="C3" s="260"/>
      <c r="D3" s="260"/>
      <c r="E3" s="260"/>
      <c r="F3" s="260"/>
      <c r="G3" s="260"/>
      <c r="H3" s="260"/>
      <c r="I3" s="260"/>
      <c r="J3" s="260"/>
      <c r="K3" s="260"/>
      <c r="L3" s="260"/>
      <c r="M3" s="260"/>
      <c r="N3" s="260"/>
    </row>
    <row r="4" spans="1:15" s="127" customFormat="1" ht="15" x14ac:dyDescent="0.25">
      <c r="A4" s="807" t="s">
        <v>590</v>
      </c>
      <c r="B4" s="803" t="s">
        <v>254</v>
      </c>
      <c r="C4" s="803" t="s">
        <v>591</v>
      </c>
      <c r="D4" s="804"/>
      <c r="E4" s="804"/>
      <c r="F4" s="804"/>
      <c r="G4" s="804"/>
      <c r="H4" s="804"/>
      <c r="I4" s="804"/>
      <c r="J4" s="804"/>
      <c r="K4" s="804"/>
      <c r="L4" s="804"/>
      <c r="M4" s="804"/>
      <c r="N4" s="804"/>
    </row>
    <row r="5" spans="1:15" s="127" customFormat="1" ht="45" x14ac:dyDescent="0.25">
      <c r="A5" s="807"/>
      <c r="B5" s="804"/>
      <c r="C5" s="213" t="s">
        <v>1</v>
      </c>
      <c r="D5" s="213" t="s">
        <v>2</v>
      </c>
      <c r="E5" s="213" t="s">
        <v>3</v>
      </c>
      <c r="F5" s="213" t="s">
        <v>4</v>
      </c>
      <c r="G5" s="213" t="s">
        <v>5</v>
      </c>
      <c r="H5" s="213" t="s">
        <v>6</v>
      </c>
      <c r="I5" s="213" t="s">
        <v>7</v>
      </c>
      <c r="J5" s="213" t="s">
        <v>8</v>
      </c>
      <c r="K5" s="213" t="s">
        <v>9</v>
      </c>
      <c r="L5" s="213" t="s">
        <v>10</v>
      </c>
      <c r="M5" s="213" t="s">
        <v>11</v>
      </c>
      <c r="N5" s="213" t="s">
        <v>12</v>
      </c>
    </row>
    <row r="6" spans="1:15" x14ac:dyDescent="0.2">
      <c r="A6" s="206" t="s">
        <v>269</v>
      </c>
      <c r="B6" s="207">
        <v>57753</v>
      </c>
      <c r="C6" s="207">
        <v>4114</v>
      </c>
      <c r="D6" s="207">
        <v>5176</v>
      </c>
      <c r="E6" s="207">
        <v>5183</v>
      </c>
      <c r="F6" s="207">
        <v>4170</v>
      </c>
      <c r="G6" s="207">
        <v>4469</v>
      </c>
      <c r="H6" s="207">
        <v>4824</v>
      </c>
      <c r="I6" s="207">
        <v>4914</v>
      </c>
      <c r="J6" s="207">
        <v>5820</v>
      </c>
      <c r="K6" s="207">
        <v>4293</v>
      </c>
      <c r="L6" s="207">
        <v>4663</v>
      </c>
      <c r="M6" s="207">
        <v>4808</v>
      </c>
      <c r="N6" s="207">
        <v>5319</v>
      </c>
    </row>
    <row r="7" spans="1:15" x14ac:dyDescent="0.2">
      <c r="A7" s="214" t="s">
        <v>294</v>
      </c>
      <c r="B7" s="215">
        <v>31576</v>
      </c>
      <c r="C7" s="215">
        <v>2237</v>
      </c>
      <c r="D7" s="215">
        <v>2900</v>
      </c>
      <c r="E7" s="215">
        <v>2890</v>
      </c>
      <c r="F7" s="215">
        <v>2325</v>
      </c>
      <c r="G7" s="215">
        <v>2568</v>
      </c>
      <c r="H7" s="215">
        <v>2671</v>
      </c>
      <c r="I7" s="215">
        <v>2801</v>
      </c>
      <c r="J7" s="215">
        <v>3395</v>
      </c>
      <c r="K7" s="215">
        <v>2247</v>
      </c>
      <c r="L7" s="215">
        <v>2406</v>
      </c>
      <c r="M7" s="215">
        <v>2523</v>
      </c>
      <c r="N7" s="215">
        <v>2613</v>
      </c>
    </row>
    <row r="8" spans="1:15" x14ac:dyDescent="0.2">
      <c r="A8" s="206" t="s">
        <v>15</v>
      </c>
      <c r="B8" s="207">
        <v>3933</v>
      </c>
      <c r="C8" s="207">
        <v>321</v>
      </c>
      <c r="D8" s="207">
        <v>349</v>
      </c>
      <c r="E8" s="207">
        <v>349</v>
      </c>
      <c r="F8" s="207">
        <v>285</v>
      </c>
      <c r="G8" s="207">
        <v>298</v>
      </c>
      <c r="H8" s="207">
        <v>327</v>
      </c>
      <c r="I8" s="207">
        <v>368</v>
      </c>
      <c r="J8" s="207">
        <v>417</v>
      </c>
      <c r="K8" s="207">
        <v>253</v>
      </c>
      <c r="L8" s="207">
        <v>318</v>
      </c>
      <c r="M8" s="207">
        <v>313</v>
      </c>
      <c r="N8" s="207">
        <v>335</v>
      </c>
    </row>
    <row r="9" spans="1:15" x14ac:dyDescent="0.2">
      <c r="A9" s="216" t="s">
        <v>43</v>
      </c>
      <c r="B9" s="215">
        <v>3095</v>
      </c>
      <c r="C9" s="215">
        <v>253</v>
      </c>
      <c r="D9" s="215">
        <v>283</v>
      </c>
      <c r="E9" s="215">
        <v>257</v>
      </c>
      <c r="F9" s="215">
        <v>217</v>
      </c>
      <c r="G9" s="215">
        <v>242</v>
      </c>
      <c r="H9" s="215">
        <v>256</v>
      </c>
      <c r="I9" s="215">
        <v>293</v>
      </c>
      <c r="J9" s="215">
        <v>331</v>
      </c>
      <c r="K9" s="215">
        <v>191</v>
      </c>
      <c r="L9" s="215">
        <v>260</v>
      </c>
      <c r="M9" s="215">
        <v>251</v>
      </c>
      <c r="N9" s="215">
        <v>261</v>
      </c>
    </row>
    <row r="10" spans="1:15" x14ac:dyDescent="0.2">
      <c r="A10" s="209" t="s">
        <v>44</v>
      </c>
      <c r="B10" s="207">
        <v>54</v>
      </c>
      <c r="C10" s="207">
        <v>5</v>
      </c>
      <c r="D10" s="207">
        <v>5</v>
      </c>
      <c r="E10" s="207">
        <v>8</v>
      </c>
      <c r="F10" s="207">
        <v>4</v>
      </c>
      <c r="G10" s="207">
        <v>4</v>
      </c>
      <c r="H10" s="207">
        <v>5</v>
      </c>
      <c r="I10" s="207">
        <v>1</v>
      </c>
      <c r="J10" s="207">
        <v>7</v>
      </c>
      <c r="K10" s="207">
        <v>2</v>
      </c>
      <c r="L10" s="207">
        <v>5</v>
      </c>
      <c r="M10" s="207">
        <v>4</v>
      </c>
      <c r="N10" s="207">
        <v>4</v>
      </c>
    </row>
    <row r="11" spans="1:15" x14ac:dyDescent="0.2">
      <c r="A11" s="216" t="s">
        <v>45</v>
      </c>
      <c r="B11" s="215">
        <v>223</v>
      </c>
      <c r="C11" s="215">
        <v>16</v>
      </c>
      <c r="D11" s="215">
        <v>15</v>
      </c>
      <c r="E11" s="215">
        <v>17</v>
      </c>
      <c r="F11" s="215">
        <v>18</v>
      </c>
      <c r="G11" s="215">
        <v>16</v>
      </c>
      <c r="H11" s="215">
        <v>18</v>
      </c>
      <c r="I11" s="215">
        <v>25</v>
      </c>
      <c r="J11" s="215">
        <v>31</v>
      </c>
      <c r="K11" s="215">
        <v>14</v>
      </c>
      <c r="L11" s="215">
        <v>20</v>
      </c>
      <c r="M11" s="215">
        <v>12</v>
      </c>
      <c r="N11" s="215">
        <v>21</v>
      </c>
    </row>
    <row r="12" spans="1:15" x14ac:dyDescent="0.2">
      <c r="A12" s="209" t="s">
        <v>46</v>
      </c>
      <c r="B12" s="207">
        <v>74</v>
      </c>
      <c r="C12" s="207">
        <v>8</v>
      </c>
      <c r="D12" s="207">
        <v>4</v>
      </c>
      <c r="E12" s="207">
        <v>12</v>
      </c>
      <c r="F12" s="207">
        <v>5</v>
      </c>
      <c r="G12" s="207">
        <v>7</v>
      </c>
      <c r="H12" s="207">
        <v>4</v>
      </c>
      <c r="I12" s="207">
        <v>4</v>
      </c>
      <c r="J12" s="207">
        <v>11</v>
      </c>
      <c r="K12" s="207">
        <v>7</v>
      </c>
      <c r="L12" s="207">
        <v>1</v>
      </c>
      <c r="M12" s="207">
        <v>6</v>
      </c>
      <c r="N12" s="207">
        <v>5</v>
      </c>
    </row>
    <row r="13" spans="1:15" x14ac:dyDescent="0.2">
      <c r="A13" s="216" t="s">
        <v>47</v>
      </c>
      <c r="B13" s="215">
        <v>101</v>
      </c>
      <c r="C13" s="215">
        <v>14</v>
      </c>
      <c r="D13" s="215">
        <v>12</v>
      </c>
      <c r="E13" s="215">
        <v>12</v>
      </c>
      <c r="F13" s="215">
        <v>8</v>
      </c>
      <c r="G13" s="215">
        <v>3</v>
      </c>
      <c r="H13" s="215">
        <v>12</v>
      </c>
      <c r="I13" s="215">
        <v>12</v>
      </c>
      <c r="J13" s="215">
        <v>5</v>
      </c>
      <c r="K13" s="215">
        <v>9</v>
      </c>
      <c r="L13" s="215">
        <v>2</v>
      </c>
      <c r="M13" s="215">
        <v>5</v>
      </c>
      <c r="N13" s="215">
        <v>7</v>
      </c>
    </row>
    <row r="14" spans="1:15" x14ac:dyDescent="0.2">
      <c r="A14" s="209" t="s">
        <v>48</v>
      </c>
      <c r="B14" s="207">
        <v>18</v>
      </c>
      <c r="C14" s="207">
        <v>1</v>
      </c>
      <c r="D14" s="207">
        <v>2</v>
      </c>
      <c r="E14" s="207">
        <v>1</v>
      </c>
      <c r="F14" s="207">
        <v>1</v>
      </c>
      <c r="G14" s="207">
        <v>1</v>
      </c>
      <c r="H14" s="207">
        <v>1</v>
      </c>
      <c r="I14" s="207">
        <v>3</v>
      </c>
      <c r="J14" s="210">
        <v>0</v>
      </c>
      <c r="K14" s="207">
        <v>2</v>
      </c>
      <c r="L14" s="207">
        <v>2</v>
      </c>
      <c r="M14" s="207">
        <v>2</v>
      </c>
      <c r="N14" s="207">
        <v>2</v>
      </c>
    </row>
    <row r="15" spans="1:15" x14ac:dyDescent="0.2">
      <c r="A15" s="216" t="s">
        <v>49</v>
      </c>
      <c r="B15" s="215">
        <v>16</v>
      </c>
      <c r="C15" s="215">
        <v>1</v>
      </c>
      <c r="D15" s="215">
        <v>2</v>
      </c>
      <c r="E15" s="215">
        <v>4</v>
      </c>
      <c r="F15" s="215">
        <v>2</v>
      </c>
      <c r="G15" s="217">
        <v>0</v>
      </c>
      <c r="H15" s="215">
        <v>1</v>
      </c>
      <c r="I15" s="217">
        <v>0</v>
      </c>
      <c r="J15" s="215">
        <v>2</v>
      </c>
      <c r="K15" s="215">
        <v>1</v>
      </c>
      <c r="L15" s="215">
        <v>2</v>
      </c>
      <c r="M15" s="217">
        <v>0</v>
      </c>
      <c r="N15" s="215">
        <v>1</v>
      </c>
    </row>
    <row r="16" spans="1:15" x14ac:dyDescent="0.2">
      <c r="A16" s="209" t="s">
        <v>50</v>
      </c>
      <c r="B16" s="207">
        <v>80</v>
      </c>
      <c r="C16" s="207">
        <v>4</v>
      </c>
      <c r="D16" s="207">
        <v>4</v>
      </c>
      <c r="E16" s="207">
        <v>5</v>
      </c>
      <c r="F16" s="207">
        <v>6</v>
      </c>
      <c r="G16" s="207">
        <v>5</v>
      </c>
      <c r="H16" s="207">
        <v>7</v>
      </c>
      <c r="I16" s="207">
        <v>7</v>
      </c>
      <c r="J16" s="207">
        <v>6</v>
      </c>
      <c r="K16" s="207">
        <v>7</v>
      </c>
      <c r="L16" s="207">
        <v>9</v>
      </c>
      <c r="M16" s="207">
        <v>9</v>
      </c>
      <c r="N16" s="207">
        <v>11</v>
      </c>
    </row>
    <row r="17" spans="1:14" x14ac:dyDescent="0.2">
      <c r="A17" s="216" t="s">
        <v>51</v>
      </c>
      <c r="B17" s="215">
        <v>85</v>
      </c>
      <c r="C17" s="215">
        <v>9</v>
      </c>
      <c r="D17" s="215">
        <v>9</v>
      </c>
      <c r="E17" s="215">
        <v>6</v>
      </c>
      <c r="F17" s="215">
        <v>8</v>
      </c>
      <c r="G17" s="215">
        <v>7</v>
      </c>
      <c r="H17" s="215">
        <v>5</v>
      </c>
      <c r="I17" s="215">
        <v>9</v>
      </c>
      <c r="J17" s="215">
        <v>2</v>
      </c>
      <c r="K17" s="215">
        <v>9</v>
      </c>
      <c r="L17" s="215">
        <v>6</v>
      </c>
      <c r="M17" s="215">
        <v>8</v>
      </c>
      <c r="N17" s="215">
        <v>7</v>
      </c>
    </row>
    <row r="18" spans="1:14" x14ac:dyDescent="0.2">
      <c r="A18" s="209" t="s">
        <v>52</v>
      </c>
      <c r="B18" s="207">
        <v>7</v>
      </c>
      <c r="C18" s="210">
        <v>0</v>
      </c>
      <c r="D18" s="207">
        <v>1</v>
      </c>
      <c r="E18" s="210">
        <v>0</v>
      </c>
      <c r="F18" s="210">
        <v>0</v>
      </c>
      <c r="G18" s="210">
        <v>0</v>
      </c>
      <c r="H18" s="207">
        <v>1</v>
      </c>
      <c r="I18" s="210">
        <v>0</v>
      </c>
      <c r="J18" s="207">
        <v>2</v>
      </c>
      <c r="K18" s="207">
        <v>1</v>
      </c>
      <c r="L18" s="207">
        <v>1</v>
      </c>
      <c r="M18" s="210">
        <v>0</v>
      </c>
      <c r="N18" s="207">
        <v>1</v>
      </c>
    </row>
    <row r="19" spans="1:14" x14ac:dyDescent="0.2">
      <c r="A19" s="216" t="s">
        <v>53</v>
      </c>
      <c r="B19" s="215">
        <v>68</v>
      </c>
      <c r="C19" s="215">
        <v>2</v>
      </c>
      <c r="D19" s="215">
        <v>3</v>
      </c>
      <c r="E19" s="215">
        <v>8</v>
      </c>
      <c r="F19" s="215">
        <v>6</v>
      </c>
      <c r="G19" s="215">
        <v>4</v>
      </c>
      <c r="H19" s="215">
        <v>8</v>
      </c>
      <c r="I19" s="215">
        <v>5</v>
      </c>
      <c r="J19" s="215">
        <v>10</v>
      </c>
      <c r="K19" s="215">
        <v>3</v>
      </c>
      <c r="L19" s="215">
        <v>7</v>
      </c>
      <c r="M19" s="215">
        <v>3</v>
      </c>
      <c r="N19" s="215">
        <v>9</v>
      </c>
    </row>
    <row r="20" spans="1:14" x14ac:dyDescent="0.2">
      <c r="A20" s="209" t="s">
        <v>54</v>
      </c>
      <c r="B20" s="207">
        <v>9</v>
      </c>
      <c r="C20" s="210">
        <v>0</v>
      </c>
      <c r="D20" s="210">
        <v>0</v>
      </c>
      <c r="E20" s="210">
        <v>0</v>
      </c>
      <c r="F20" s="207">
        <v>1</v>
      </c>
      <c r="G20" s="207">
        <v>2</v>
      </c>
      <c r="H20" s="207">
        <v>2</v>
      </c>
      <c r="I20" s="207">
        <v>1</v>
      </c>
      <c r="J20" s="207">
        <v>1</v>
      </c>
      <c r="K20" s="210">
        <v>0</v>
      </c>
      <c r="L20" s="207">
        <v>1</v>
      </c>
      <c r="M20" s="207">
        <v>1</v>
      </c>
      <c r="N20" s="210">
        <v>0</v>
      </c>
    </row>
    <row r="21" spans="1:14" x14ac:dyDescent="0.2">
      <c r="A21" s="216" t="s">
        <v>55</v>
      </c>
      <c r="B21" s="215">
        <v>40</v>
      </c>
      <c r="C21" s="215">
        <v>6</v>
      </c>
      <c r="D21" s="215">
        <v>2</v>
      </c>
      <c r="E21" s="215">
        <v>8</v>
      </c>
      <c r="F21" s="215">
        <v>4</v>
      </c>
      <c r="G21" s="215">
        <v>4</v>
      </c>
      <c r="H21" s="215">
        <v>2</v>
      </c>
      <c r="I21" s="215">
        <v>1</v>
      </c>
      <c r="J21" s="215">
        <v>4</v>
      </c>
      <c r="K21" s="215">
        <v>1</v>
      </c>
      <c r="L21" s="217">
        <v>0</v>
      </c>
      <c r="M21" s="215">
        <v>6</v>
      </c>
      <c r="N21" s="215">
        <v>2</v>
      </c>
    </row>
    <row r="22" spans="1:14" x14ac:dyDescent="0.2">
      <c r="A22" s="209" t="s">
        <v>56</v>
      </c>
      <c r="B22" s="207">
        <v>12</v>
      </c>
      <c r="C22" s="210">
        <v>0</v>
      </c>
      <c r="D22" s="210">
        <v>0</v>
      </c>
      <c r="E22" s="207">
        <v>3</v>
      </c>
      <c r="F22" s="207">
        <v>2</v>
      </c>
      <c r="G22" s="207">
        <v>1</v>
      </c>
      <c r="H22" s="210">
        <v>0</v>
      </c>
      <c r="I22" s="210">
        <v>0</v>
      </c>
      <c r="J22" s="207">
        <v>1</v>
      </c>
      <c r="K22" s="210">
        <v>0</v>
      </c>
      <c r="L22" s="207">
        <v>2</v>
      </c>
      <c r="M22" s="207">
        <v>1</v>
      </c>
      <c r="N22" s="207">
        <v>2</v>
      </c>
    </row>
    <row r="23" spans="1:14" x14ac:dyDescent="0.2">
      <c r="A23" s="216" t="s">
        <v>57</v>
      </c>
      <c r="B23" s="215">
        <v>51</v>
      </c>
      <c r="C23" s="215">
        <v>2</v>
      </c>
      <c r="D23" s="215">
        <v>7</v>
      </c>
      <c r="E23" s="215">
        <v>8</v>
      </c>
      <c r="F23" s="215">
        <v>3</v>
      </c>
      <c r="G23" s="215">
        <v>2</v>
      </c>
      <c r="H23" s="215">
        <v>5</v>
      </c>
      <c r="I23" s="215">
        <v>7</v>
      </c>
      <c r="J23" s="215">
        <v>4</v>
      </c>
      <c r="K23" s="215">
        <v>6</v>
      </c>
      <c r="L23" s="217">
        <v>0</v>
      </c>
      <c r="M23" s="215">
        <v>5</v>
      </c>
      <c r="N23" s="215">
        <v>2</v>
      </c>
    </row>
    <row r="24" spans="1:14" x14ac:dyDescent="0.2">
      <c r="A24" s="206" t="s">
        <v>16</v>
      </c>
      <c r="B24" s="207">
        <v>655</v>
      </c>
      <c r="C24" s="207">
        <v>56</v>
      </c>
      <c r="D24" s="207">
        <v>65</v>
      </c>
      <c r="E24" s="207">
        <v>52</v>
      </c>
      <c r="F24" s="207">
        <v>51</v>
      </c>
      <c r="G24" s="207">
        <v>46</v>
      </c>
      <c r="H24" s="207">
        <v>54</v>
      </c>
      <c r="I24" s="207">
        <v>68</v>
      </c>
      <c r="J24" s="207">
        <v>60</v>
      </c>
      <c r="K24" s="207">
        <v>38</v>
      </c>
      <c r="L24" s="207">
        <v>43</v>
      </c>
      <c r="M24" s="207">
        <v>74</v>
      </c>
      <c r="N24" s="207">
        <v>48</v>
      </c>
    </row>
    <row r="25" spans="1:14" x14ac:dyDescent="0.2">
      <c r="A25" s="216" t="s">
        <v>58</v>
      </c>
      <c r="B25" s="215">
        <v>394</v>
      </c>
      <c r="C25" s="215">
        <v>35</v>
      </c>
      <c r="D25" s="215">
        <v>40</v>
      </c>
      <c r="E25" s="215">
        <v>29</v>
      </c>
      <c r="F25" s="215">
        <v>29</v>
      </c>
      <c r="G25" s="215">
        <v>29</v>
      </c>
      <c r="H25" s="215">
        <v>26</v>
      </c>
      <c r="I25" s="215">
        <v>45</v>
      </c>
      <c r="J25" s="215">
        <v>38</v>
      </c>
      <c r="K25" s="215">
        <v>21</v>
      </c>
      <c r="L25" s="215">
        <v>23</v>
      </c>
      <c r="M25" s="215">
        <v>48</v>
      </c>
      <c r="N25" s="215">
        <v>31</v>
      </c>
    </row>
    <row r="26" spans="1:14" x14ac:dyDescent="0.2">
      <c r="A26" s="209" t="s">
        <v>59</v>
      </c>
      <c r="B26" s="207">
        <v>25</v>
      </c>
      <c r="C26" s="207">
        <v>2</v>
      </c>
      <c r="D26" s="207">
        <v>3</v>
      </c>
      <c r="E26" s="207">
        <v>1</v>
      </c>
      <c r="F26" s="207">
        <v>2</v>
      </c>
      <c r="G26" s="207">
        <v>2</v>
      </c>
      <c r="H26" s="207">
        <v>2</v>
      </c>
      <c r="I26" s="207">
        <v>4</v>
      </c>
      <c r="J26" s="207">
        <v>4</v>
      </c>
      <c r="K26" s="207">
        <v>1</v>
      </c>
      <c r="L26" s="207">
        <v>1</v>
      </c>
      <c r="M26" s="207">
        <v>2</v>
      </c>
      <c r="N26" s="207">
        <v>1</v>
      </c>
    </row>
    <row r="27" spans="1:14" x14ac:dyDescent="0.2">
      <c r="A27" s="216" t="s">
        <v>60</v>
      </c>
      <c r="B27" s="215">
        <v>39</v>
      </c>
      <c r="C27" s="215">
        <v>3</v>
      </c>
      <c r="D27" s="215">
        <v>6</v>
      </c>
      <c r="E27" s="215">
        <v>4</v>
      </c>
      <c r="F27" s="215">
        <v>4</v>
      </c>
      <c r="G27" s="215">
        <v>2</v>
      </c>
      <c r="H27" s="215">
        <v>3</v>
      </c>
      <c r="I27" s="215">
        <v>2</v>
      </c>
      <c r="J27" s="215">
        <v>4</v>
      </c>
      <c r="K27" s="215">
        <v>1</v>
      </c>
      <c r="L27" s="215">
        <v>3</v>
      </c>
      <c r="M27" s="215">
        <v>2</v>
      </c>
      <c r="N27" s="215">
        <v>5</v>
      </c>
    </row>
    <row r="28" spans="1:14" x14ac:dyDescent="0.2">
      <c r="A28" s="209" t="s">
        <v>61</v>
      </c>
      <c r="B28" s="207">
        <v>53</v>
      </c>
      <c r="C28" s="207">
        <v>6</v>
      </c>
      <c r="D28" s="207">
        <v>5</v>
      </c>
      <c r="E28" s="207">
        <v>4</v>
      </c>
      <c r="F28" s="207">
        <v>5</v>
      </c>
      <c r="G28" s="207">
        <v>3</v>
      </c>
      <c r="H28" s="207">
        <v>6</v>
      </c>
      <c r="I28" s="207">
        <v>3</v>
      </c>
      <c r="J28" s="207">
        <v>4</v>
      </c>
      <c r="K28" s="207">
        <v>5</v>
      </c>
      <c r="L28" s="207">
        <v>6</v>
      </c>
      <c r="M28" s="207">
        <v>5</v>
      </c>
      <c r="N28" s="207">
        <v>1</v>
      </c>
    </row>
    <row r="29" spans="1:14" x14ac:dyDescent="0.2">
      <c r="A29" s="216" t="s">
        <v>62</v>
      </c>
      <c r="B29" s="215">
        <v>82</v>
      </c>
      <c r="C29" s="215">
        <v>6</v>
      </c>
      <c r="D29" s="215">
        <v>7</v>
      </c>
      <c r="E29" s="215">
        <v>5</v>
      </c>
      <c r="F29" s="215">
        <v>6</v>
      </c>
      <c r="G29" s="215">
        <v>8</v>
      </c>
      <c r="H29" s="215">
        <v>14</v>
      </c>
      <c r="I29" s="215">
        <v>8</v>
      </c>
      <c r="J29" s="215">
        <v>3</v>
      </c>
      <c r="K29" s="215">
        <v>6</v>
      </c>
      <c r="L29" s="215">
        <v>5</v>
      </c>
      <c r="M29" s="215">
        <v>10</v>
      </c>
      <c r="N29" s="215">
        <v>4</v>
      </c>
    </row>
    <row r="30" spans="1:14" x14ac:dyDescent="0.2">
      <c r="A30" s="209" t="s">
        <v>63</v>
      </c>
      <c r="B30" s="207">
        <v>55</v>
      </c>
      <c r="C30" s="207">
        <v>3</v>
      </c>
      <c r="D30" s="207">
        <v>4</v>
      </c>
      <c r="E30" s="207">
        <v>9</v>
      </c>
      <c r="F30" s="207">
        <v>4</v>
      </c>
      <c r="G30" s="207">
        <v>2</v>
      </c>
      <c r="H30" s="207">
        <v>3</v>
      </c>
      <c r="I30" s="207">
        <v>5</v>
      </c>
      <c r="J30" s="207">
        <v>7</v>
      </c>
      <c r="K30" s="207">
        <v>3</v>
      </c>
      <c r="L30" s="207">
        <v>4</v>
      </c>
      <c r="M30" s="207">
        <v>6</v>
      </c>
      <c r="N30" s="207">
        <v>5</v>
      </c>
    </row>
    <row r="31" spans="1:14" x14ac:dyDescent="0.2">
      <c r="A31" s="216" t="s">
        <v>64</v>
      </c>
      <c r="B31" s="215">
        <v>7</v>
      </c>
      <c r="C31" s="215">
        <v>1</v>
      </c>
      <c r="D31" s="217">
        <v>0</v>
      </c>
      <c r="E31" s="217">
        <v>0</v>
      </c>
      <c r="F31" s="215">
        <v>1</v>
      </c>
      <c r="G31" s="217">
        <v>0</v>
      </c>
      <c r="H31" s="217">
        <v>0</v>
      </c>
      <c r="I31" s="215">
        <v>1</v>
      </c>
      <c r="J31" s="217">
        <v>0</v>
      </c>
      <c r="K31" s="215">
        <v>1</v>
      </c>
      <c r="L31" s="215">
        <v>1</v>
      </c>
      <c r="M31" s="215">
        <v>1</v>
      </c>
      <c r="N31" s="215">
        <v>1</v>
      </c>
    </row>
    <row r="32" spans="1:14" x14ac:dyDescent="0.2">
      <c r="A32" s="206" t="s">
        <v>17</v>
      </c>
      <c r="B32" s="207">
        <v>1186</v>
      </c>
      <c r="C32" s="207">
        <v>101</v>
      </c>
      <c r="D32" s="207">
        <v>112</v>
      </c>
      <c r="E32" s="207">
        <v>124</v>
      </c>
      <c r="F32" s="207">
        <v>88</v>
      </c>
      <c r="G32" s="207">
        <v>97</v>
      </c>
      <c r="H32" s="207">
        <v>92</v>
      </c>
      <c r="I32" s="207">
        <v>104</v>
      </c>
      <c r="J32" s="207">
        <v>126</v>
      </c>
      <c r="K32" s="207">
        <v>80</v>
      </c>
      <c r="L32" s="207">
        <v>85</v>
      </c>
      <c r="M32" s="207">
        <v>79</v>
      </c>
      <c r="N32" s="207">
        <v>98</v>
      </c>
    </row>
    <row r="33" spans="1:14" x14ac:dyDescent="0.2">
      <c r="A33" s="216" t="s">
        <v>65</v>
      </c>
      <c r="B33" s="215">
        <v>447</v>
      </c>
      <c r="C33" s="215">
        <v>43</v>
      </c>
      <c r="D33" s="215">
        <v>41</v>
      </c>
      <c r="E33" s="215">
        <v>47</v>
      </c>
      <c r="F33" s="215">
        <v>25</v>
      </c>
      <c r="G33" s="215">
        <v>37</v>
      </c>
      <c r="H33" s="215">
        <v>33</v>
      </c>
      <c r="I33" s="215">
        <v>42</v>
      </c>
      <c r="J33" s="215">
        <v>46</v>
      </c>
      <c r="K33" s="215">
        <v>28</v>
      </c>
      <c r="L33" s="215">
        <v>34</v>
      </c>
      <c r="M33" s="215">
        <v>29</v>
      </c>
      <c r="N33" s="215">
        <v>42</v>
      </c>
    </row>
    <row r="34" spans="1:14" x14ac:dyDescent="0.2">
      <c r="A34" s="209" t="s">
        <v>66</v>
      </c>
      <c r="B34" s="207">
        <v>94</v>
      </c>
      <c r="C34" s="207">
        <v>6</v>
      </c>
      <c r="D34" s="207">
        <v>8</v>
      </c>
      <c r="E34" s="207">
        <v>9</v>
      </c>
      <c r="F34" s="207">
        <v>11</v>
      </c>
      <c r="G34" s="207">
        <v>7</v>
      </c>
      <c r="H34" s="207">
        <v>8</v>
      </c>
      <c r="I34" s="207">
        <v>10</v>
      </c>
      <c r="J34" s="207">
        <v>10</v>
      </c>
      <c r="K34" s="207">
        <v>4</v>
      </c>
      <c r="L34" s="207">
        <v>7</v>
      </c>
      <c r="M34" s="207">
        <v>6</v>
      </c>
      <c r="N34" s="207">
        <v>8</v>
      </c>
    </row>
    <row r="35" spans="1:14" x14ac:dyDescent="0.2">
      <c r="A35" s="216" t="s">
        <v>17</v>
      </c>
      <c r="B35" s="215">
        <v>304</v>
      </c>
      <c r="C35" s="215">
        <v>24</v>
      </c>
      <c r="D35" s="215">
        <v>23</v>
      </c>
      <c r="E35" s="215">
        <v>39</v>
      </c>
      <c r="F35" s="215">
        <v>24</v>
      </c>
      <c r="G35" s="215">
        <v>23</v>
      </c>
      <c r="H35" s="215">
        <v>26</v>
      </c>
      <c r="I35" s="215">
        <v>27</v>
      </c>
      <c r="J35" s="215">
        <v>33</v>
      </c>
      <c r="K35" s="215">
        <v>22</v>
      </c>
      <c r="L35" s="215">
        <v>17</v>
      </c>
      <c r="M35" s="215">
        <v>21</v>
      </c>
      <c r="N35" s="215">
        <v>25</v>
      </c>
    </row>
    <row r="36" spans="1:14" x14ac:dyDescent="0.2">
      <c r="A36" s="209" t="s">
        <v>67</v>
      </c>
      <c r="B36" s="207">
        <v>221</v>
      </c>
      <c r="C36" s="207">
        <v>22</v>
      </c>
      <c r="D36" s="207">
        <v>30</v>
      </c>
      <c r="E36" s="207">
        <v>15</v>
      </c>
      <c r="F36" s="207">
        <v>24</v>
      </c>
      <c r="G36" s="207">
        <v>14</v>
      </c>
      <c r="H36" s="207">
        <v>17</v>
      </c>
      <c r="I36" s="207">
        <v>14</v>
      </c>
      <c r="J36" s="207">
        <v>28</v>
      </c>
      <c r="K36" s="207">
        <v>16</v>
      </c>
      <c r="L36" s="207">
        <v>12</v>
      </c>
      <c r="M36" s="207">
        <v>13</v>
      </c>
      <c r="N36" s="207">
        <v>16</v>
      </c>
    </row>
    <row r="37" spans="1:14" x14ac:dyDescent="0.2">
      <c r="A37" s="216" t="s">
        <v>68</v>
      </c>
      <c r="B37" s="215">
        <v>57</v>
      </c>
      <c r="C37" s="215">
        <v>5</v>
      </c>
      <c r="D37" s="215">
        <v>4</v>
      </c>
      <c r="E37" s="215">
        <v>9</v>
      </c>
      <c r="F37" s="215">
        <v>1</v>
      </c>
      <c r="G37" s="215">
        <v>9</v>
      </c>
      <c r="H37" s="215">
        <v>3</v>
      </c>
      <c r="I37" s="215">
        <v>6</v>
      </c>
      <c r="J37" s="215">
        <v>5</v>
      </c>
      <c r="K37" s="215">
        <v>2</v>
      </c>
      <c r="L37" s="215">
        <v>4</v>
      </c>
      <c r="M37" s="215">
        <v>5</v>
      </c>
      <c r="N37" s="215">
        <v>4</v>
      </c>
    </row>
    <row r="38" spans="1:14" x14ac:dyDescent="0.2">
      <c r="A38" s="209" t="s">
        <v>69</v>
      </c>
      <c r="B38" s="207">
        <v>22</v>
      </c>
      <c r="C38" s="210">
        <v>0</v>
      </c>
      <c r="D38" s="210">
        <v>0</v>
      </c>
      <c r="E38" s="207">
        <v>1</v>
      </c>
      <c r="F38" s="207">
        <v>1</v>
      </c>
      <c r="G38" s="207">
        <v>2</v>
      </c>
      <c r="H38" s="207">
        <v>1</v>
      </c>
      <c r="I38" s="207">
        <v>3</v>
      </c>
      <c r="J38" s="207">
        <v>2</v>
      </c>
      <c r="K38" s="207">
        <v>4</v>
      </c>
      <c r="L38" s="207">
        <v>6</v>
      </c>
      <c r="M38" s="207">
        <v>1</v>
      </c>
      <c r="N38" s="207">
        <v>1</v>
      </c>
    </row>
    <row r="39" spans="1:14" x14ac:dyDescent="0.2">
      <c r="A39" s="216" t="s">
        <v>70</v>
      </c>
      <c r="B39" s="215">
        <v>41</v>
      </c>
      <c r="C39" s="215">
        <v>1</v>
      </c>
      <c r="D39" s="215">
        <v>6</v>
      </c>
      <c r="E39" s="215">
        <v>4</v>
      </c>
      <c r="F39" s="215">
        <v>2</v>
      </c>
      <c r="G39" s="215">
        <v>5</v>
      </c>
      <c r="H39" s="215">
        <v>4</v>
      </c>
      <c r="I39" s="215">
        <v>2</v>
      </c>
      <c r="J39" s="215">
        <v>2</v>
      </c>
      <c r="K39" s="215">
        <v>4</v>
      </c>
      <c r="L39" s="215">
        <v>5</v>
      </c>
      <c r="M39" s="215">
        <v>4</v>
      </c>
      <c r="N39" s="215">
        <v>2</v>
      </c>
    </row>
    <row r="40" spans="1:14" x14ac:dyDescent="0.2">
      <c r="A40" s="206" t="s">
        <v>18</v>
      </c>
      <c r="B40" s="207">
        <v>572</v>
      </c>
      <c r="C40" s="207">
        <v>41</v>
      </c>
      <c r="D40" s="207">
        <v>56</v>
      </c>
      <c r="E40" s="207">
        <v>48</v>
      </c>
      <c r="F40" s="207">
        <v>43</v>
      </c>
      <c r="G40" s="207">
        <v>50</v>
      </c>
      <c r="H40" s="207">
        <v>43</v>
      </c>
      <c r="I40" s="207">
        <v>55</v>
      </c>
      <c r="J40" s="207">
        <v>68</v>
      </c>
      <c r="K40" s="207">
        <v>40</v>
      </c>
      <c r="L40" s="207">
        <v>38</v>
      </c>
      <c r="M40" s="207">
        <v>48</v>
      </c>
      <c r="N40" s="207">
        <v>42</v>
      </c>
    </row>
    <row r="41" spans="1:14" x14ac:dyDescent="0.2">
      <c r="A41" s="216" t="s">
        <v>71</v>
      </c>
      <c r="B41" s="215">
        <v>332</v>
      </c>
      <c r="C41" s="215">
        <v>20</v>
      </c>
      <c r="D41" s="215">
        <v>31</v>
      </c>
      <c r="E41" s="215">
        <v>27</v>
      </c>
      <c r="F41" s="215">
        <v>26</v>
      </c>
      <c r="G41" s="215">
        <v>29</v>
      </c>
      <c r="H41" s="215">
        <v>30</v>
      </c>
      <c r="I41" s="215">
        <v>31</v>
      </c>
      <c r="J41" s="215">
        <v>32</v>
      </c>
      <c r="K41" s="215">
        <v>22</v>
      </c>
      <c r="L41" s="215">
        <v>25</v>
      </c>
      <c r="M41" s="215">
        <v>28</v>
      </c>
      <c r="N41" s="215">
        <v>31</v>
      </c>
    </row>
    <row r="42" spans="1:14" x14ac:dyDescent="0.2">
      <c r="A42" s="209" t="s">
        <v>16</v>
      </c>
      <c r="B42" s="207">
        <v>25</v>
      </c>
      <c r="C42" s="207">
        <v>3</v>
      </c>
      <c r="D42" s="207">
        <v>3</v>
      </c>
      <c r="E42" s="207">
        <v>1</v>
      </c>
      <c r="F42" s="207">
        <v>2</v>
      </c>
      <c r="G42" s="207">
        <v>3</v>
      </c>
      <c r="H42" s="207">
        <v>2</v>
      </c>
      <c r="I42" s="207">
        <v>2</v>
      </c>
      <c r="J42" s="207">
        <v>3</v>
      </c>
      <c r="K42" s="207">
        <v>1</v>
      </c>
      <c r="L42" s="207">
        <v>2</v>
      </c>
      <c r="M42" s="207">
        <v>2</v>
      </c>
      <c r="N42" s="207">
        <v>1</v>
      </c>
    </row>
    <row r="43" spans="1:14" x14ac:dyDescent="0.2">
      <c r="A43" s="216" t="s">
        <v>72</v>
      </c>
      <c r="B43" s="215">
        <v>42</v>
      </c>
      <c r="C43" s="215">
        <v>4</v>
      </c>
      <c r="D43" s="215">
        <v>4</v>
      </c>
      <c r="E43" s="215">
        <v>1</v>
      </c>
      <c r="F43" s="215">
        <v>2</v>
      </c>
      <c r="G43" s="215">
        <v>8</v>
      </c>
      <c r="H43" s="215">
        <v>2</v>
      </c>
      <c r="I43" s="215">
        <v>6</v>
      </c>
      <c r="J43" s="215">
        <v>4</v>
      </c>
      <c r="K43" s="215">
        <v>5</v>
      </c>
      <c r="L43" s="215">
        <v>3</v>
      </c>
      <c r="M43" s="215">
        <v>2</v>
      </c>
      <c r="N43" s="215">
        <v>1</v>
      </c>
    </row>
    <row r="44" spans="1:14" x14ac:dyDescent="0.2">
      <c r="A44" s="209" t="s">
        <v>73</v>
      </c>
      <c r="B44" s="207">
        <v>30</v>
      </c>
      <c r="C44" s="207">
        <v>5</v>
      </c>
      <c r="D44" s="207">
        <v>3</v>
      </c>
      <c r="E44" s="207">
        <v>2</v>
      </c>
      <c r="F44" s="207">
        <v>3</v>
      </c>
      <c r="G44" s="207">
        <v>2</v>
      </c>
      <c r="H44" s="210">
        <v>0</v>
      </c>
      <c r="I44" s="207">
        <v>3</v>
      </c>
      <c r="J44" s="207">
        <v>4</v>
      </c>
      <c r="K44" s="207">
        <v>3</v>
      </c>
      <c r="L44" s="207">
        <v>1</v>
      </c>
      <c r="M44" s="207">
        <v>3</v>
      </c>
      <c r="N44" s="207">
        <v>1</v>
      </c>
    </row>
    <row r="45" spans="1:14" x14ac:dyDescent="0.2">
      <c r="A45" s="216" t="s">
        <v>74</v>
      </c>
      <c r="B45" s="215">
        <v>105</v>
      </c>
      <c r="C45" s="215">
        <v>7</v>
      </c>
      <c r="D45" s="215">
        <v>9</v>
      </c>
      <c r="E45" s="215">
        <v>15</v>
      </c>
      <c r="F45" s="215">
        <v>7</v>
      </c>
      <c r="G45" s="215">
        <v>8</v>
      </c>
      <c r="H45" s="215">
        <v>6</v>
      </c>
      <c r="I45" s="215">
        <v>10</v>
      </c>
      <c r="J45" s="215">
        <v>18</v>
      </c>
      <c r="K45" s="215">
        <v>8</v>
      </c>
      <c r="L45" s="215">
        <v>4</v>
      </c>
      <c r="M45" s="215">
        <v>9</v>
      </c>
      <c r="N45" s="215">
        <v>4</v>
      </c>
    </row>
    <row r="46" spans="1:14" x14ac:dyDescent="0.2">
      <c r="A46" s="209" t="s">
        <v>75</v>
      </c>
      <c r="B46" s="207">
        <v>38</v>
      </c>
      <c r="C46" s="207">
        <v>2</v>
      </c>
      <c r="D46" s="207">
        <v>6</v>
      </c>
      <c r="E46" s="207">
        <v>2</v>
      </c>
      <c r="F46" s="207">
        <v>3</v>
      </c>
      <c r="G46" s="210">
        <v>0</v>
      </c>
      <c r="H46" s="207">
        <v>3</v>
      </c>
      <c r="I46" s="207">
        <v>3</v>
      </c>
      <c r="J46" s="207">
        <v>7</v>
      </c>
      <c r="K46" s="207">
        <v>1</v>
      </c>
      <c r="L46" s="207">
        <v>3</v>
      </c>
      <c r="M46" s="207">
        <v>4</v>
      </c>
      <c r="N46" s="207">
        <v>4</v>
      </c>
    </row>
    <row r="47" spans="1:14" x14ac:dyDescent="0.2">
      <c r="A47" s="218" t="s">
        <v>19</v>
      </c>
      <c r="B47" s="215">
        <v>1981</v>
      </c>
      <c r="C47" s="215">
        <v>138</v>
      </c>
      <c r="D47" s="215">
        <v>175</v>
      </c>
      <c r="E47" s="215">
        <v>168</v>
      </c>
      <c r="F47" s="215">
        <v>149</v>
      </c>
      <c r="G47" s="215">
        <v>197</v>
      </c>
      <c r="H47" s="215">
        <v>167</v>
      </c>
      <c r="I47" s="215">
        <v>178</v>
      </c>
      <c r="J47" s="215">
        <v>213</v>
      </c>
      <c r="K47" s="215">
        <v>149</v>
      </c>
      <c r="L47" s="215">
        <v>126</v>
      </c>
      <c r="M47" s="215">
        <v>178</v>
      </c>
      <c r="N47" s="215">
        <v>143</v>
      </c>
    </row>
    <row r="48" spans="1:14" x14ac:dyDescent="0.2">
      <c r="A48" s="209" t="s">
        <v>76</v>
      </c>
      <c r="B48" s="207">
        <v>964</v>
      </c>
      <c r="C48" s="207">
        <v>64</v>
      </c>
      <c r="D48" s="207">
        <v>97</v>
      </c>
      <c r="E48" s="207">
        <v>83</v>
      </c>
      <c r="F48" s="207">
        <v>67</v>
      </c>
      <c r="G48" s="207">
        <v>93</v>
      </c>
      <c r="H48" s="207">
        <v>82</v>
      </c>
      <c r="I48" s="207">
        <v>75</v>
      </c>
      <c r="J48" s="207">
        <v>104</v>
      </c>
      <c r="K48" s="207">
        <v>71</v>
      </c>
      <c r="L48" s="207">
        <v>68</v>
      </c>
      <c r="M48" s="207">
        <v>89</v>
      </c>
      <c r="N48" s="207">
        <v>71</v>
      </c>
    </row>
    <row r="49" spans="1:14" x14ac:dyDescent="0.2">
      <c r="A49" s="216" t="s">
        <v>77</v>
      </c>
      <c r="B49" s="215">
        <v>87</v>
      </c>
      <c r="C49" s="215">
        <v>5</v>
      </c>
      <c r="D49" s="215">
        <v>8</v>
      </c>
      <c r="E49" s="215">
        <v>7</v>
      </c>
      <c r="F49" s="215">
        <v>9</v>
      </c>
      <c r="G49" s="215">
        <v>4</v>
      </c>
      <c r="H49" s="215">
        <v>10</v>
      </c>
      <c r="I49" s="215">
        <v>12</v>
      </c>
      <c r="J49" s="215">
        <v>12</v>
      </c>
      <c r="K49" s="215">
        <v>6</v>
      </c>
      <c r="L49" s="217">
        <v>0</v>
      </c>
      <c r="M49" s="215">
        <v>6</v>
      </c>
      <c r="N49" s="215">
        <v>8</v>
      </c>
    </row>
    <row r="50" spans="1:14" x14ac:dyDescent="0.2">
      <c r="A50" s="209" t="s">
        <v>78</v>
      </c>
      <c r="B50" s="207">
        <v>44</v>
      </c>
      <c r="C50" s="207">
        <v>3</v>
      </c>
      <c r="D50" s="207">
        <v>6</v>
      </c>
      <c r="E50" s="207">
        <v>4</v>
      </c>
      <c r="F50" s="207">
        <v>3</v>
      </c>
      <c r="G50" s="207">
        <v>5</v>
      </c>
      <c r="H50" s="207">
        <v>1</v>
      </c>
      <c r="I50" s="207">
        <v>1</v>
      </c>
      <c r="J50" s="207">
        <v>5</v>
      </c>
      <c r="K50" s="207">
        <v>4</v>
      </c>
      <c r="L50" s="207">
        <v>4</v>
      </c>
      <c r="M50" s="207">
        <v>3</v>
      </c>
      <c r="N50" s="207">
        <v>5</v>
      </c>
    </row>
    <row r="51" spans="1:14" x14ac:dyDescent="0.2">
      <c r="A51" s="216" t="s">
        <v>79</v>
      </c>
      <c r="B51" s="215">
        <v>363</v>
      </c>
      <c r="C51" s="215">
        <v>24</v>
      </c>
      <c r="D51" s="215">
        <v>20</v>
      </c>
      <c r="E51" s="215">
        <v>36</v>
      </c>
      <c r="F51" s="215">
        <v>30</v>
      </c>
      <c r="G51" s="215">
        <v>42</v>
      </c>
      <c r="H51" s="215">
        <v>24</v>
      </c>
      <c r="I51" s="215">
        <v>34</v>
      </c>
      <c r="J51" s="215">
        <v>42</v>
      </c>
      <c r="K51" s="215">
        <v>26</v>
      </c>
      <c r="L51" s="215">
        <v>25</v>
      </c>
      <c r="M51" s="215">
        <v>37</v>
      </c>
      <c r="N51" s="215">
        <v>23</v>
      </c>
    </row>
    <row r="52" spans="1:14" x14ac:dyDescent="0.2">
      <c r="A52" s="209" t="s">
        <v>80</v>
      </c>
      <c r="B52" s="207">
        <v>298</v>
      </c>
      <c r="C52" s="207">
        <v>25</v>
      </c>
      <c r="D52" s="207">
        <v>22</v>
      </c>
      <c r="E52" s="207">
        <v>18</v>
      </c>
      <c r="F52" s="207">
        <v>24</v>
      </c>
      <c r="G52" s="207">
        <v>35</v>
      </c>
      <c r="H52" s="207">
        <v>28</v>
      </c>
      <c r="I52" s="207">
        <v>30</v>
      </c>
      <c r="J52" s="207">
        <v>33</v>
      </c>
      <c r="K52" s="207">
        <v>24</v>
      </c>
      <c r="L52" s="207">
        <v>14</v>
      </c>
      <c r="M52" s="207">
        <v>23</v>
      </c>
      <c r="N52" s="207">
        <v>22</v>
      </c>
    </row>
    <row r="53" spans="1:14" x14ac:dyDescent="0.2">
      <c r="A53" s="216" t="s">
        <v>81</v>
      </c>
      <c r="B53" s="215">
        <v>151</v>
      </c>
      <c r="C53" s="215">
        <v>11</v>
      </c>
      <c r="D53" s="215">
        <v>15</v>
      </c>
      <c r="E53" s="215">
        <v>12</v>
      </c>
      <c r="F53" s="215">
        <v>14</v>
      </c>
      <c r="G53" s="215">
        <v>12</v>
      </c>
      <c r="H53" s="215">
        <v>14</v>
      </c>
      <c r="I53" s="215">
        <v>18</v>
      </c>
      <c r="J53" s="215">
        <v>14</v>
      </c>
      <c r="K53" s="215">
        <v>7</v>
      </c>
      <c r="L53" s="215">
        <v>10</v>
      </c>
      <c r="M53" s="215">
        <v>16</v>
      </c>
      <c r="N53" s="215">
        <v>8</v>
      </c>
    </row>
    <row r="54" spans="1:14" x14ac:dyDescent="0.2">
      <c r="A54" s="209" t="s">
        <v>82</v>
      </c>
      <c r="B54" s="207">
        <v>74</v>
      </c>
      <c r="C54" s="207">
        <v>6</v>
      </c>
      <c r="D54" s="207">
        <v>7</v>
      </c>
      <c r="E54" s="207">
        <v>8</v>
      </c>
      <c r="F54" s="207">
        <v>2</v>
      </c>
      <c r="G54" s="207">
        <v>6</v>
      </c>
      <c r="H54" s="207">
        <v>8</v>
      </c>
      <c r="I54" s="207">
        <v>8</v>
      </c>
      <c r="J54" s="207">
        <v>3</v>
      </c>
      <c r="K54" s="207">
        <v>11</v>
      </c>
      <c r="L54" s="207">
        <v>5</v>
      </c>
      <c r="M54" s="207">
        <v>4</v>
      </c>
      <c r="N54" s="207">
        <v>6</v>
      </c>
    </row>
    <row r="55" spans="1:14" x14ac:dyDescent="0.2">
      <c r="A55" s="218" t="s">
        <v>20</v>
      </c>
      <c r="B55" s="215">
        <v>2812</v>
      </c>
      <c r="C55" s="215">
        <v>197</v>
      </c>
      <c r="D55" s="215">
        <v>271</v>
      </c>
      <c r="E55" s="215">
        <v>262</v>
      </c>
      <c r="F55" s="215">
        <v>211</v>
      </c>
      <c r="G55" s="215">
        <v>248</v>
      </c>
      <c r="H55" s="215">
        <v>218</v>
      </c>
      <c r="I55" s="215">
        <v>256</v>
      </c>
      <c r="J55" s="215">
        <v>261</v>
      </c>
      <c r="K55" s="215">
        <v>237</v>
      </c>
      <c r="L55" s="215">
        <v>244</v>
      </c>
      <c r="M55" s="215">
        <v>192</v>
      </c>
      <c r="N55" s="215">
        <v>215</v>
      </c>
    </row>
    <row r="56" spans="1:14" x14ac:dyDescent="0.2">
      <c r="A56" s="209" t="s">
        <v>83</v>
      </c>
      <c r="B56" s="207">
        <v>1474</v>
      </c>
      <c r="C56" s="207">
        <v>105</v>
      </c>
      <c r="D56" s="207">
        <v>140</v>
      </c>
      <c r="E56" s="207">
        <v>148</v>
      </c>
      <c r="F56" s="207">
        <v>107</v>
      </c>
      <c r="G56" s="207">
        <v>124</v>
      </c>
      <c r="H56" s="207">
        <v>116</v>
      </c>
      <c r="I56" s="207">
        <v>130</v>
      </c>
      <c r="J56" s="207">
        <v>146</v>
      </c>
      <c r="K56" s="207">
        <v>118</v>
      </c>
      <c r="L56" s="207">
        <v>115</v>
      </c>
      <c r="M56" s="207">
        <v>105</v>
      </c>
      <c r="N56" s="207">
        <v>120</v>
      </c>
    </row>
    <row r="57" spans="1:14" x14ac:dyDescent="0.2">
      <c r="A57" s="216" t="s">
        <v>84</v>
      </c>
      <c r="B57" s="215">
        <v>269</v>
      </c>
      <c r="C57" s="215">
        <v>18</v>
      </c>
      <c r="D57" s="215">
        <v>22</v>
      </c>
      <c r="E57" s="215">
        <v>16</v>
      </c>
      <c r="F57" s="215">
        <v>20</v>
      </c>
      <c r="G57" s="215">
        <v>23</v>
      </c>
      <c r="H57" s="215">
        <v>26</v>
      </c>
      <c r="I57" s="215">
        <v>33</v>
      </c>
      <c r="J57" s="215">
        <v>25</v>
      </c>
      <c r="K57" s="215">
        <v>32</v>
      </c>
      <c r="L57" s="215">
        <v>22</v>
      </c>
      <c r="M57" s="215">
        <v>13</v>
      </c>
      <c r="N57" s="215">
        <v>19</v>
      </c>
    </row>
    <row r="58" spans="1:14" x14ac:dyDescent="0.2">
      <c r="A58" s="209" t="s">
        <v>85</v>
      </c>
      <c r="B58" s="207">
        <v>327</v>
      </c>
      <c r="C58" s="207">
        <v>26</v>
      </c>
      <c r="D58" s="207">
        <v>41</v>
      </c>
      <c r="E58" s="207">
        <v>42</v>
      </c>
      <c r="F58" s="207">
        <v>28</v>
      </c>
      <c r="G58" s="207">
        <v>33</v>
      </c>
      <c r="H58" s="207">
        <v>18</v>
      </c>
      <c r="I58" s="207">
        <v>21</v>
      </c>
      <c r="J58" s="207">
        <v>27</v>
      </c>
      <c r="K58" s="207">
        <v>20</v>
      </c>
      <c r="L58" s="207">
        <v>29</v>
      </c>
      <c r="M58" s="207">
        <v>16</v>
      </c>
      <c r="N58" s="207">
        <v>26</v>
      </c>
    </row>
    <row r="59" spans="1:14" x14ac:dyDescent="0.2">
      <c r="A59" s="216" t="s">
        <v>86</v>
      </c>
      <c r="B59" s="215">
        <v>41</v>
      </c>
      <c r="C59" s="215">
        <v>4</v>
      </c>
      <c r="D59" s="215">
        <v>7</v>
      </c>
      <c r="E59" s="215">
        <v>4</v>
      </c>
      <c r="F59" s="215">
        <v>3</v>
      </c>
      <c r="G59" s="215">
        <v>5</v>
      </c>
      <c r="H59" s="217">
        <v>0</v>
      </c>
      <c r="I59" s="215">
        <v>4</v>
      </c>
      <c r="J59" s="215">
        <v>2</v>
      </c>
      <c r="K59" s="215">
        <v>3</v>
      </c>
      <c r="L59" s="217">
        <v>0</v>
      </c>
      <c r="M59" s="215">
        <v>4</v>
      </c>
      <c r="N59" s="215">
        <v>5</v>
      </c>
    </row>
    <row r="60" spans="1:14" x14ac:dyDescent="0.2">
      <c r="A60" s="209" t="s">
        <v>87</v>
      </c>
      <c r="B60" s="207">
        <v>49</v>
      </c>
      <c r="C60" s="207">
        <v>6</v>
      </c>
      <c r="D60" s="207">
        <v>3</v>
      </c>
      <c r="E60" s="207">
        <v>4</v>
      </c>
      <c r="F60" s="207">
        <v>6</v>
      </c>
      <c r="G60" s="207">
        <v>3</v>
      </c>
      <c r="H60" s="207">
        <v>4</v>
      </c>
      <c r="I60" s="207">
        <v>3</v>
      </c>
      <c r="J60" s="207">
        <v>5</v>
      </c>
      <c r="K60" s="207">
        <v>5</v>
      </c>
      <c r="L60" s="207">
        <v>5</v>
      </c>
      <c r="M60" s="207">
        <v>3</v>
      </c>
      <c r="N60" s="207">
        <v>2</v>
      </c>
    </row>
    <row r="61" spans="1:14" x14ac:dyDescent="0.2">
      <c r="A61" s="216" t="s">
        <v>88</v>
      </c>
      <c r="B61" s="215">
        <v>373</v>
      </c>
      <c r="C61" s="215">
        <v>19</v>
      </c>
      <c r="D61" s="215">
        <v>29</v>
      </c>
      <c r="E61" s="215">
        <v>27</v>
      </c>
      <c r="F61" s="215">
        <v>26</v>
      </c>
      <c r="G61" s="215">
        <v>39</v>
      </c>
      <c r="H61" s="215">
        <v>37</v>
      </c>
      <c r="I61" s="215">
        <v>36</v>
      </c>
      <c r="J61" s="215">
        <v>27</v>
      </c>
      <c r="K61" s="215">
        <v>33</v>
      </c>
      <c r="L61" s="215">
        <v>48</v>
      </c>
      <c r="M61" s="215">
        <v>31</v>
      </c>
      <c r="N61" s="215">
        <v>21</v>
      </c>
    </row>
    <row r="62" spans="1:14" x14ac:dyDescent="0.2">
      <c r="A62" s="209" t="s">
        <v>89</v>
      </c>
      <c r="B62" s="207">
        <v>182</v>
      </c>
      <c r="C62" s="207">
        <v>13</v>
      </c>
      <c r="D62" s="207">
        <v>24</v>
      </c>
      <c r="E62" s="207">
        <v>16</v>
      </c>
      <c r="F62" s="207">
        <v>13</v>
      </c>
      <c r="G62" s="207">
        <v>15</v>
      </c>
      <c r="H62" s="207">
        <v>8</v>
      </c>
      <c r="I62" s="207">
        <v>19</v>
      </c>
      <c r="J62" s="207">
        <v>19</v>
      </c>
      <c r="K62" s="207">
        <v>18</v>
      </c>
      <c r="L62" s="207">
        <v>17</v>
      </c>
      <c r="M62" s="207">
        <v>11</v>
      </c>
      <c r="N62" s="207">
        <v>9</v>
      </c>
    </row>
    <row r="63" spans="1:14" x14ac:dyDescent="0.2">
      <c r="A63" s="216" t="s">
        <v>90</v>
      </c>
      <c r="B63" s="215">
        <v>45</v>
      </c>
      <c r="C63" s="215">
        <v>2</v>
      </c>
      <c r="D63" s="215">
        <v>1</v>
      </c>
      <c r="E63" s="215">
        <v>4</v>
      </c>
      <c r="F63" s="215">
        <v>4</v>
      </c>
      <c r="G63" s="215">
        <v>2</v>
      </c>
      <c r="H63" s="215">
        <v>5</v>
      </c>
      <c r="I63" s="215">
        <v>3</v>
      </c>
      <c r="J63" s="215">
        <v>4</v>
      </c>
      <c r="K63" s="215">
        <v>3</v>
      </c>
      <c r="L63" s="215">
        <v>3</v>
      </c>
      <c r="M63" s="215">
        <v>6</v>
      </c>
      <c r="N63" s="215">
        <v>8</v>
      </c>
    </row>
    <row r="64" spans="1:14" x14ac:dyDescent="0.2">
      <c r="A64" s="209" t="s">
        <v>91</v>
      </c>
      <c r="B64" s="207">
        <v>19</v>
      </c>
      <c r="C64" s="207">
        <v>1</v>
      </c>
      <c r="D64" s="207">
        <v>1</v>
      </c>
      <c r="E64" s="207">
        <v>1</v>
      </c>
      <c r="F64" s="207">
        <v>1</v>
      </c>
      <c r="G64" s="207">
        <v>1</v>
      </c>
      <c r="H64" s="207">
        <v>2</v>
      </c>
      <c r="I64" s="207">
        <v>4</v>
      </c>
      <c r="J64" s="207">
        <v>1</v>
      </c>
      <c r="K64" s="207">
        <v>3</v>
      </c>
      <c r="L64" s="207">
        <v>3</v>
      </c>
      <c r="M64" s="210">
        <v>0</v>
      </c>
      <c r="N64" s="207">
        <v>1</v>
      </c>
    </row>
    <row r="65" spans="1:14" x14ac:dyDescent="0.2">
      <c r="A65" s="216" t="s">
        <v>92</v>
      </c>
      <c r="B65" s="215">
        <v>33</v>
      </c>
      <c r="C65" s="215">
        <v>3</v>
      </c>
      <c r="D65" s="215">
        <v>3</v>
      </c>
      <c r="E65" s="217">
        <v>0</v>
      </c>
      <c r="F65" s="215">
        <v>3</v>
      </c>
      <c r="G65" s="215">
        <v>3</v>
      </c>
      <c r="H65" s="215">
        <v>2</v>
      </c>
      <c r="I65" s="215">
        <v>3</v>
      </c>
      <c r="J65" s="215">
        <v>5</v>
      </c>
      <c r="K65" s="215">
        <v>2</v>
      </c>
      <c r="L65" s="215">
        <v>2</v>
      </c>
      <c r="M65" s="215">
        <v>3</v>
      </c>
      <c r="N65" s="215">
        <v>4</v>
      </c>
    </row>
    <row r="66" spans="1:14" x14ac:dyDescent="0.2">
      <c r="A66" s="206" t="s">
        <v>21</v>
      </c>
      <c r="B66" s="207">
        <v>2177</v>
      </c>
      <c r="C66" s="207">
        <v>146</v>
      </c>
      <c r="D66" s="207">
        <v>211</v>
      </c>
      <c r="E66" s="207">
        <v>233</v>
      </c>
      <c r="F66" s="207">
        <v>145</v>
      </c>
      <c r="G66" s="207">
        <v>160</v>
      </c>
      <c r="H66" s="207">
        <v>175</v>
      </c>
      <c r="I66" s="207">
        <v>203</v>
      </c>
      <c r="J66" s="207">
        <v>252</v>
      </c>
      <c r="K66" s="207">
        <v>169</v>
      </c>
      <c r="L66" s="207">
        <v>160</v>
      </c>
      <c r="M66" s="207">
        <v>167</v>
      </c>
      <c r="N66" s="207">
        <v>156</v>
      </c>
    </row>
    <row r="67" spans="1:14" x14ac:dyDescent="0.2">
      <c r="A67" s="216" t="s">
        <v>139</v>
      </c>
      <c r="B67" s="215">
        <v>915</v>
      </c>
      <c r="C67" s="215">
        <v>60</v>
      </c>
      <c r="D67" s="215">
        <v>84</v>
      </c>
      <c r="E67" s="215">
        <v>85</v>
      </c>
      <c r="F67" s="215">
        <v>58</v>
      </c>
      <c r="G67" s="215">
        <v>65</v>
      </c>
      <c r="H67" s="215">
        <v>76</v>
      </c>
      <c r="I67" s="215">
        <v>82</v>
      </c>
      <c r="J67" s="215">
        <v>108</v>
      </c>
      <c r="K67" s="215">
        <v>79</v>
      </c>
      <c r="L67" s="215">
        <v>60</v>
      </c>
      <c r="M67" s="215">
        <v>81</v>
      </c>
      <c r="N67" s="215">
        <v>77</v>
      </c>
    </row>
    <row r="68" spans="1:14" x14ac:dyDescent="0.2">
      <c r="A68" s="209" t="s">
        <v>140</v>
      </c>
      <c r="B68" s="207">
        <v>206</v>
      </c>
      <c r="C68" s="207">
        <v>10</v>
      </c>
      <c r="D68" s="207">
        <v>15</v>
      </c>
      <c r="E68" s="207">
        <v>18</v>
      </c>
      <c r="F68" s="207">
        <v>20</v>
      </c>
      <c r="G68" s="207">
        <v>14</v>
      </c>
      <c r="H68" s="207">
        <v>13</v>
      </c>
      <c r="I68" s="207">
        <v>18</v>
      </c>
      <c r="J68" s="207">
        <v>29</v>
      </c>
      <c r="K68" s="207">
        <v>15</v>
      </c>
      <c r="L68" s="207">
        <v>24</v>
      </c>
      <c r="M68" s="207">
        <v>18</v>
      </c>
      <c r="N68" s="207">
        <v>12</v>
      </c>
    </row>
    <row r="69" spans="1:14" x14ac:dyDescent="0.2">
      <c r="A69" s="216" t="s">
        <v>141</v>
      </c>
      <c r="B69" s="215">
        <v>191</v>
      </c>
      <c r="C69" s="215">
        <v>14</v>
      </c>
      <c r="D69" s="215">
        <v>22</v>
      </c>
      <c r="E69" s="215">
        <v>16</v>
      </c>
      <c r="F69" s="215">
        <v>15</v>
      </c>
      <c r="G69" s="215">
        <v>17</v>
      </c>
      <c r="H69" s="215">
        <v>13</v>
      </c>
      <c r="I69" s="215">
        <v>17</v>
      </c>
      <c r="J69" s="215">
        <v>24</v>
      </c>
      <c r="K69" s="215">
        <v>15</v>
      </c>
      <c r="L69" s="215">
        <v>13</v>
      </c>
      <c r="M69" s="215">
        <v>9</v>
      </c>
      <c r="N69" s="215">
        <v>16</v>
      </c>
    </row>
    <row r="70" spans="1:14" x14ac:dyDescent="0.2">
      <c r="A70" s="209" t="s">
        <v>142</v>
      </c>
      <c r="B70" s="207">
        <v>766</v>
      </c>
      <c r="C70" s="207">
        <v>56</v>
      </c>
      <c r="D70" s="207">
        <v>81</v>
      </c>
      <c r="E70" s="207">
        <v>104</v>
      </c>
      <c r="F70" s="207">
        <v>44</v>
      </c>
      <c r="G70" s="207">
        <v>60</v>
      </c>
      <c r="H70" s="207">
        <v>70</v>
      </c>
      <c r="I70" s="207">
        <v>72</v>
      </c>
      <c r="J70" s="207">
        <v>82</v>
      </c>
      <c r="K70" s="207">
        <v>52</v>
      </c>
      <c r="L70" s="207">
        <v>56</v>
      </c>
      <c r="M70" s="207">
        <v>51</v>
      </c>
      <c r="N70" s="207">
        <v>38</v>
      </c>
    </row>
    <row r="71" spans="1:14" x14ac:dyDescent="0.2">
      <c r="A71" s="216" t="s">
        <v>143</v>
      </c>
      <c r="B71" s="215">
        <v>43</v>
      </c>
      <c r="C71" s="215">
        <v>1</v>
      </c>
      <c r="D71" s="215">
        <v>5</v>
      </c>
      <c r="E71" s="215">
        <v>5</v>
      </c>
      <c r="F71" s="215">
        <v>4</v>
      </c>
      <c r="G71" s="215">
        <v>1</v>
      </c>
      <c r="H71" s="217">
        <v>0</v>
      </c>
      <c r="I71" s="215">
        <v>6</v>
      </c>
      <c r="J71" s="215">
        <v>5</v>
      </c>
      <c r="K71" s="215">
        <v>2</v>
      </c>
      <c r="L71" s="215">
        <v>4</v>
      </c>
      <c r="M71" s="215">
        <v>5</v>
      </c>
      <c r="N71" s="215">
        <v>5</v>
      </c>
    </row>
    <row r="72" spans="1:14" x14ac:dyDescent="0.2">
      <c r="A72" s="209" t="s">
        <v>144</v>
      </c>
      <c r="B72" s="207">
        <v>56</v>
      </c>
      <c r="C72" s="207">
        <v>5</v>
      </c>
      <c r="D72" s="207">
        <v>4</v>
      </c>
      <c r="E72" s="207">
        <v>5</v>
      </c>
      <c r="F72" s="207">
        <v>4</v>
      </c>
      <c r="G72" s="207">
        <v>3</v>
      </c>
      <c r="H72" s="207">
        <v>3</v>
      </c>
      <c r="I72" s="207">
        <v>8</v>
      </c>
      <c r="J72" s="207">
        <v>4</v>
      </c>
      <c r="K72" s="207">
        <v>6</v>
      </c>
      <c r="L72" s="207">
        <v>3</v>
      </c>
      <c r="M72" s="207">
        <v>3</v>
      </c>
      <c r="N72" s="207">
        <v>8</v>
      </c>
    </row>
    <row r="73" spans="1:14" x14ac:dyDescent="0.2">
      <c r="A73" s="218" t="s">
        <v>22</v>
      </c>
      <c r="B73" s="215">
        <v>2012</v>
      </c>
      <c r="C73" s="215">
        <v>127</v>
      </c>
      <c r="D73" s="215">
        <v>164</v>
      </c>
      <c r="E73" s="215">
        <v>158</v>
      </c>
      <c r="F73" s="215">
        <v>140</v>
      </c>
      <c r="G73" s="215">
        <v>145</v>
      </c>
      <c r="H73" s="215">
        <v>143</v>
      </c>
      <c r="I73" s="215">
        <v>163</v>
      </c>
      <c r="J73" s="215">
        <v>253</v>
      </c>
      <c r="K73" s="215">
        <v>163</v>
      </c>
      <c r="L73" s="215">
        <v>138</v>
      </c>
      <c r="M73" s="215">
        <v>174</v>
      </c>
      <c r="N73" s="215">
        <v>244</v>
      </c>
    </row>
    <row r="74" spans="1:14" x14ac:dyDescent="0.2">
      <c r="A74" s="209" t="s">
        <v>22</v>
      </c>
      <c r="B74" s="207">
        <v>1224</v>
      </c>
      <c r="C74" s="207">
        <v>74</v>
      </c>
      <c r="D74" s="207">
        <v>99</v>
      </c>
      <c r="E74" s="207">
        <v>108</v>
      </c>
      <c r="F74" s="207">
        <v>90</v>
      </c>
      <c r="G74" s="207">
        <v>91</v>
      </c>
      <c r="H74" s="207">
        <v>92</v>
      </c>
      <c r="I74" s="207">
        <v>106</v>
      </c>
      <c r="J74" s="207">
        <v>149</v>
      </c>
      <c r="K74" s="207">
        <v>92</v>
      </c>
      <c r="L74" s="207">
        <v>78</v>
      </c>
      <c r="M74" s="207">
        <v>100</v>
      </c>
      <c r="N74" s="207">
        <v>145</v>
      </c>
    </row>
    <row r="75" spans="1:14" x14ac:dyDescent="0.2">
      <c r="A75" s="216" t="s">
        <v>145</v>
      </c>
      <c r="B75" s="215">
        <v>113</v>
      </c>
      <c r="C75" s="215">
        <v>7</v>
      </c>
      <c r="D75" s="215">
        <v>16</v>
      </c>
      <c r="E75" s="215">
        <v>12</v>
      </c>
      <c r="F75" s="215">
        <v>5</v>
      </c>
      <c r="G75" s="215">
        <v>5</v>
      </c>
      <c r="H75" s="215">
        <v>7</v>
      </c>
      <c r="I75" s="215">
        <v>9</v>
      </c>
      <c r="J75" s="215">
        <v>15</v>
      </c>
      <c r="K75" s="215">
        <v>9</v>
      </c>
      <c r="L75" s="215">
        <v>11</v>
      </c>
      <c r="M75" s="215">
        <v>8</v>
      </c>
      <c r="N75" s="215">
        <v>9</v>
      </c>
    </row>
    <row r="76" spans="1:14" x14ac:dyDescent="0.2">
      <c r="A76" s="209" t="s">
        <v>146</v>
      </c>
      <c r="B76" s="207">
        <v>127</v>
      </c>
      <c r="C76" s="207">
        <v>8</v>
      </c>
      <c r="D76" s="207">
        <v>9</v>
      </c>
      <c r="E76" s="207">
        <v>8</v>
      </c>
      <c r="F76" s="207">
        <v>11</v>
      </c>
      <c r="G76" s="207">
        <v>13</v>
      </c>
      <c r="H76" s="207">
        <v>10</v>
      </c>
      <c r="I76" s="207">
        <v>6</v>
      </c>
      <c r="J76" s="207">
        <v>13</v>
      </c>
      <c r="K76" s="207">
        <v>15</v>
      </c>
      <c r="L76" s="207">
        <v>13</v>
      </c>
      <c r="M76" s="207">
        <v>7</v>
      </c>
      <c r="N76" s="207">
        <v>14</v>
      </c>
    </row>
    <row r="77" spans="1:14" x14ac:dyDescent="0.2">
      <c r="A77" s="216" t="s">
        <v>147</v>
      </c>
      <c r="B77" s="215">
        <v>42</v>
      </c>
      <c r="C77" s="215">
        <v>2</v>
      </c>
      <c r="D77" s="215">
        <v>2</v>
      </c>
      <c r="E77" s="215">
        <v>2</v>
      </c>
      <c r="F77" s="215">
        <v>2</v>
      </c>
      <c r="G77" s="215">
        <v>3</v>
      </c>
      <c r="H77" s="215">
        <v>1</v>
      </c>
      <c r="I77" s="215">
        <v>4</v>
      </c>
      <c r="J77" s="215">
        <v>5</v>
      </c>
      <c r="K77" s="215">
        <v>5</v>
      </c>
      <c r="L77" s="215">
        <v>1</v>
      </c>
      <c r="M77" s="215">
        <v>6</v>
      </c>
      <c r="N77" s="215">
        <v>9</v>
      </c>
    </row>
    <row r="78" spans="1:14" x14ac:dyDescent="0.2">
      <c r="A78" s="209" t="s">
        <v>148</v>
      </c>
      <c r="B78" s="207">
        <v>20</v>
      </c>
      <c r="C78" s="210">
        <v>0</v>
      </c>
      <c r="D78" s="210">
        <v>0</v>
      </c>
      <c r="E78" s="207">
        <v>1</v>
      </c>
      <c r="F78" s="207">
        <v>1</v>
      </c>
      <c r="G78" s="207">
        <v>1</v>
      </c>
      <c r="H78" s="207">
        <v>5</v>
      </c>
      <c r="I78" s="207">
        <v>2</v>
      </c>
      <c r="J78" s="207">
        <v>2</v>
      </c>
      <c r="K78" s="207">
        <v>2</v>
      </c>
      <c r="L78" s="207">
        <v>2</v>
      </c>
      <c r="M78" s="207">
        <v>2</v>
      </c>
      <c r="N78" s="207">
        <v>2</v>
      </c>
    </row>
    <row r="79" spans="1:14" x14ac:dyDescent="0.2">
      <c r="A79" s="216" t="s">
        <v>149</v>
      </c>
      <c r="B79" s="215">
        <v>36</v>
      </c>
      <c r="C79" s="215">
        <v>2</v>
      </c>
      <c r="D79" s="215">
        <v>4</v>
      </c>
      <c r="E79" s="215">
        <v>1</v>
      </c>
      <c r="F79" s="215">
        <v>3</v>
      </c>
      <c r="G79" s="215">
        <v>2</v>
      </c>
      <c r="H79" s="215">
        <v>4</v>
      </c>
      <c r="I79" s="215">
        <v>1</v>
      </c>
      <c r="J79" s="215">
        <v>7</v>
      </c>
      <c r="K79" s="215">
        <v>3</v>
      </c>
      <c r="L79" s="215">
        <v>5</v>
      </c>
      <c r="M79" s="215">
        <v>1</v>
      </c>
      <c r="N79" s="215">
        <v>3</v>
      </c>
    </row>
    <row r="80" spans="1:14" x14ac:dyDescent="0.2">
      <c r="A80" s="209" t="s">
        <v>150</v>
      </c>
      <c r="B80" s="207">
        <v>40</v>
      </c>
      <c r="C80" s="207">
        <v>3</v>
      </c>
      <c r="D80" s="207">
        <v>1</v>
      </c>
      <c r="E80" s="207">
        <v>3</v>
      </c>
      <c r="F80" s="207">
        <v>5</v>
      </c>
      <c r="G80" s="207">
        <v>5</v>
      </c>
      <c r="H80" s="207">
        <v>3</v>
      </c>
      <c r="I80" s="210">
        <v>0</v>
      </c>
      <c r="J80" s="207">
        <v>5</v>
      </c>
      <c r="K80" s="207">
        <v>7</v>
      </c>
      <c r="L80" s="207">
        <v>3</v>
      </c>
      <c r="M80" s="207">
        <v>2</v>
      </c>
      <c r="N80" s="207">
        <v>3</v>
      </c>
    </row>
    <row r="81" spans="1:14" x14ac:dyDescent="0.2">
      <c r="A81" s="216" t="s">
        <v>151</v>
      </c>
      <c r="B81" s="215">
        <v>82</v>
      </c>
      <c r="C81" s="215">
        <v>5</v>
      </c>
      <c r="D81" s="215">
        <v>7</v>
      </c>
      <c r="E81" s="215">
        <v>6</v>
      </c>
      <c r="F81" s="215">
        <v>2</v>
      </c>
      <c r="G81" s="215">
        <v>4</v>
      </c>
      <c r="H81" s="215">
        <v>5</v>
      </c>
      <c r="I81" s="215">
        <v>8</v>
      </c>
      <c r="J81" s="215">
        <v>17</v>
      </c>
      <c r="K81" s="215">
        <v>6</v>
      </c>
      <c r="L81" s="215">
        <v>6</v>
      </c>
      <c r="M81" s="215">
        <v>13</v>
      </c>
      <c r="N81" s="215">
        <v>3</v>
      </c>
    </row>
    <row r="82" spans="1:14" x14ac:dyDescent="0.2">
      <c r="A82" s="209" t="s">
        <v>152</v>
      </c>
      <c r="B82" s="207">
        <v>74</v>
      </c>
      <c r="C82" s="207">
        <v>2</v>
      </c>
      <c r="D82" s="207">
        <v>9</v>
      </c>
      <c r="E82" s="207">
        <v>4</v>
      </c>
      <c r="F82" s="207">
        <v>5</v>
      </c>
      <c r="G82" s="207">
        <v>1</v>
      </c>
      <c r="H82" s="207">
        <v>4</v>
      </c>
      <c r="I82" s="207">
        <v>4</v>
      </c>
      <c r="J82" s="207">
        <v>11</v>
      </c>
      <c r="K82" s="207">
        <v>8</v>
      </c>
      <c r="L82" s="207">
        <v>3</v>
      </c>
      <c r="M82" s="207">
        <v>9</v>
      </c>
      <c r="N82" s="207">
        <v>14</v>
      </c>
    </row>
    <row r="83" spans="1:14" x14ac:dyDescent="0.2">
      <c r="A83" s="216" t="s">
        <v>153</v>
      </c>
      <c r="B83" s="215">
        <v>50</v>
      </c>
      <c r="C83" s="215">
        <v>1</v>
      </c>
      <c r="D83" s="215">
        <v>1</v>
      </c>
      <c r="E83" s="215">
        <v>3</v>
      </c>
      <c r="F83" s="215">
        <v>3</v>
      </c>
      <c r="G83" s="215">
        <v>5</v>
      </c>
      <c r="H83" s="215">
        <v>1</v>
      </c>
      <c r="I83" s="215">
        <v>5</v>
      </c>
      <c r="J83" s="215">
        <v>5</v>
      </c>
      <c r="K83" s="215">
        <v>3</v>
      </c>
      <c r="L83" s="215">
        <v>5</v>
      </c>
      <c r="M83" s="215">
        <v>7</v>
      </c>
      <c r="N83" s="215">
        <v>11</v>
      </c>
    </row>
    <row r="84" spans="1:14" x14ac:dyDescent="0.2">
      <c r="A84" s="209" t="s">
        <v>154</v>
      </c>
      <c r="B84" s="207">
        <v>101</v>
      </c>
      <c r="C84" s="207">
        <v>9</v>
      </c>
      <c r="D84" s="207">
        <v>11</v>
      </c>
      <c r="E84" s="207">
        <v>7</v>
      </c>
      <c r="F84" s="207">
        <v>9</v>
      </c>
      <c r="G84" s="207">
        <v>11</v>
      </c>
      <c r="H84" s="207">
        <v>3</v>
      </c>
      <c r="I84" s="207">
        <v>12</v>
      </c>
      <c r="J84" s="207">
        <v>10</v>
      </c>
      <c r="K84" s="207">
        <v>6</v>
      </c>
      <c r="L84" s="207">
        <v>6</v>
      </c>
      <c r="M84" s="207">
        <v>7</v>
      </c>
      <c r="N84" s="207">
        <v>10</v>
      </c>
    </row>
    <row r="85" spans="1:14" x14ac:dyDescent="0.2">
      <c r="A85" s="216" t="s">
        <v>155</v>
      </c>
      <c r="B85" s="215">
        <v>18</v>
      </c>
      <c r="C85" s="215">
        <v>1</v>
      </c>
      <c r="D85" s="215">
        <v>1</v>
      </c>
      <c r="E85" s="217">
        <v>0</v>
      </c>
      <c r="F85" s="217">
        <v>0</v>
      </c>
      <c r="G85" s="215">
        <v>1</v>
      </c>
      <c r="H85" s="215">
        <v>2</v>
      </c>
      <c r="I85" s="215">
        <v>1</v>
      </c>
      <c r="J85" s="215">
        <v>3</v>
      </c>
      <c r="K85" s="217">
        <v>0</v>
      </c>
      <c r="L85" s="215">
        <v>1</v>
      </c>
      <c r="M85" s="215">
        <v>2</v>
      </c>
      <c r="N85" s="215">
        <v>6</v>
      </c>
    </row>
    <row r="86" spans="1:14" x14ac:dyDescent="0.2">
      <c r="A86" s="209" t="s">
        <v>156</v>
      </c>
      <c r="B86" s="207">
        <v>39</v>
      </c>
      <c r="C86" s="207">
        <v>9</v>
      </c>
      <c r="D86" s="210">
        <v>0</v>
      </c>
      <c r="E86" s="207">
        <v>3</v>
      </c>
      <c r="F86" s="207">
        <v>1</v>
      </c>
      <c r="G86" s="207">
        <v>1</v>
      </c>
      <c r="H86" s="207">
        <v>3</v>
      </c>
      <c r="I86" s="207">
        <v>3</v>
      </c>
      <c r="J86" s="207">
        <v>3</v>
      </c>
      <c r="K86" s="207">
        <v>5</v>
      </c>
      <c r="L86" s="207">
        <v>2</v>
      </c>
      <c r="M86" s="207">
        <v>3</v>
      </c>
      <c r="N86" s="207">
        <v>6</v>
      </c>
    </row>
    <row r="87" spans="1:14" x14ac:dyDescent="0.2">
      <c r="A87" s="216" t="s">
        <v>157</v>
      </c>
      <c r="B87" s="215">
        <v>27</v>
      </c>
      <c r="C87" s="215">
        <v>2</v>
      </c>
      <c r="D87" s="215">
        <v>2</v>
      </c>
      <c r="E87" s="217">
        <v>0</v>
      </c>
      <c r="F87" s="217">
        <v>0</v>
      </c>
      <c r="G87" s="215">
        <v>2</v>
      </c>
      <c r="H87" s="215">
        <v>2</v>
      </c>
      <c r="I87" s="215">
        <v>2</v>
      </c>
      <c r="J87" s="215">
        <v>4</v>
      </c>
      <c r="K87" s="215">
        <v>2</v>
      </c>
      <c r="L87" s="215">
        <v>2</v>
      </c>
      <c r="M87" s="215">
        <v>5</v>
      </c>
      <c r="N87" s="215">
        <v>4</v>
      </c>
    </row>
    <row r="88" spans="1:14" x14ac:dyDescent="0.2">
      <c r="A88" s="209" t="s">
        <v>158</v>
      </c>
      <c r="B88" s="207">
        <v>11</v>
      </c>
      <c r="C88" s="210">
        <v>0</v>
      </c>
      <c r="D88" s="207">
        <v>2</v>
      </c>
      <c r="E88" s="210">
        <v>0</v>
      </c>
      <c r="F88" s="207">
        <v>3</v>
      </c>
      <c r="G88" s="210">
        <v>0</v>
      </c>
      <c r="H88" s="207">
        <v>1</v>
      </c>
      <c r="I88" s="210">
        <v>0</v>
      </c>
      <c r="J88" s="207">
        <v>1</v>
      </c>
      <c r="K88" s="210">
        <v>0</v>
      </c>
      <c r="L88" s="210">
        <v>0</v>
      </c>
      <c r="M88" s="210">
        <v>0</v>
      </c>
      <c r="N88" s="207">
        <v>4</v>
      </c>
    </row>
    <row r="89" spans="1:14" x14ac:dyDescent="0.2">
      <c r="A89" s="216" t="s">
        <v>187</v>
      </c>
      <c r="B89" s="215">
        <v>8</v>
      </c>
      <c r="C89" s="215">
        <v>2</v>
      </c>
      <c r="D89" s="217">
        <v>0</v>
      </c>
      <c r="E89" s="217">
        <v>0</v>
      </c>
      <c r="F89" s="217">
        <v>0</v>
      </c>
      <c r="G89" s="217">
        <v>0</v>
      </c>
      <c r="H89" s="217">
        <v>0</v>
      </c>
      <c r="I89" s="217">
        <v>0</v>
      </c>
      <c r="J89" s="215">
        <v>3</v>
      </c>
      <c r="K89" s="217">
        <v>0</v>
      </c>
      <c r="L89" s="217">
        <v>0</v>
      </c>
      <c r="M89" s="215">
        <v>2</v>
      </c>
      <c r="N89" s="215">
        <v>1</v>
      </c>
    </row>
    <row r="90" spans="1:14" x14ac:dyDescent="0.2">
      <c r="A90" s="206" t="s">
        <v>23</v>
      </c>
      <c r="B90" s="207">
        <v>12461</v>
      </c>
      <c r="C90" s="207">
        <v>822</v>
      </c>
      <c r="D90" s="207">
        <v>1079</v>
      </c>
      <c r="E90" s="207">
        <v>1159</v>
      </c>
      <c r="F90" s="207">
        <v>935</v>
      </c>
      <c r="G90" s="207">
        <v>1008</v>
      </c>
      <c r="H90" s="207">
        <v>1128</v>
      </c>
      <c r="I90" s="207">
        <v>1094</v>
      </c>
      <c r="J90" s="207">
        <v>1347</v>
      </c>
      <c r="K90" s="207">
        <v>839</v>
      </c>
      <c r="L90" s="207">
        <v>972</v>
      </c>
      <c r="M90" s="207">
        <v>1007</v>
      </c>
      <c r="N90" s="207">
        <v>1071</v>
      </c>
    </row>
    <row r="91" spans="1:14" x14ac:dyDescent="0.2">
      <c r="A91" s="216" t="s">
        <v>212</v>
      </c>
      <c r="B91" s="215">
        <v>11094</v>
      </c>
      <c r="C91" s="215">
        <v>721</v>
      </c>
      <c r="D91" s="215">
        <v>958</v>
      </c>
      <c r="E91" s="215">
        <v>1062</v>
      </c>
      <c r="F91" s="215">
        <v>829</v>
      </c>
      <c r="G91" s="215">
        <v>888</v>
      </c>
      <c r="H91" s="215">
        <v>1004</v>
      </c>
      <c r="I91" s="215">
        <v>995</v>
      </c>
      <c r="J91" s="215">
        <v>1202</v>
      </c>
      <c r="K91" s="215">
        <v>746</v>
      </c>
      <c r="L91" s="215">
        <v>843</v>
      </c>
      <c r="M91" s="215">
        <v>905</v>
      </c>
      <c r="N91" s="215">
        <v>941</v>
      </c>
    </row>
    <row r="92" spans="1:14" x14ac:dyDescent="0.2">
      <c r="A92" s="209" t="s">
        <v>213</v>
      </c>
      <c r="B92" s="207">
        <v>294</v>
      </c>
      <c r="C92" s="207">
        <v>26</v>
      </c>
      <c r="D92" s="207">
        <v>25</v>
      </c>
      <c r="E92" s="207">
        <v>19</v>
      </c>
      <c r="F92" s="207">
        <v>26</v>
      </c>
      <c r="G92" s="207">
        <v>33</v>
      </c>
      <c r="H92" s="207">
        <v>15</v>
      </c>
      <c r="I92" s="207">
        <v>17</v>
      </c>
      <c r="J92" s="207">
        <v>31</v>
      </c>
      <c r="K92" s="207">
        <v>16</v>
      </c>
      <c r="L92" s="207">
        <v>33</v>
      </c>
      <c r="M92" s="207">
        <v>29</v>
      </c>
      <c r="N92" s="207">
        <v>24</v>
      </c>
    </row>
    <row r="93" spans="1:14" x14ac:dyDescent="0.2">
      <c r="A93" s="216" t="s">
        <v>214</v>
      </c>
      <c r="B93" s="215">
        <v>414</v>
      </c>
      <c r="C93" s="215">
        <v>39</v>
      </c>
      <c r="D93" s="215">
        <v>35</v>
      </c>
      <c r="E93" s="215">
        <v>38</v>
      </c>
      <c r="F93" s="215">
        <v>27</v>
      </c>
      <c r="G93" s="215">
        <v>38</v>
      </c>
      <c r="H93" s="215">
        <v>54</v>
      </c>
      <c r="I93" s="215">
        <v>25</v>
      </c>
      <c r="J93" s="215">
        <v>35</v>
      </c>
      <c r="K93" s="215">
        <v>26</v>
      </c>
      <c r="L93" s="215">
        <v>41</v>
      </c>
      <c r="M93" s="215">
        <v>27</v>
      </c>
      <c r="N93" s="215">
        <v>29</v>
      </c>
    </row>
    <row r="94" spans="1:14" x14ac:dyDescent="0.2">
      <c r="A94" s="209" t="s">
        <v>215</v>
      </c>
      <c r="B94" s="207">
        <v>84</v>
      </c>
      <c r="C94" s="207">
        <v>5</v>
      </c>
      <c r="D94" s="207">
        <v>4</v>
      </c>
      <c r="E94" s="207">
        <v>8</v>
      </c>
      <c r="F94" s="207">
        <v>5</v>
      </c>
      <c r="G94" s="207">
        <v>5</v>
      </c>
      <c r="H94" s="207">
        <v>12</v>
      </c>
      <c r="I94" s="207">
        <v>7</v>
      </c>
      <c r="J94" s="207">
        <v>8</v>
      </c>
      <c r="K94" s="207">
        <v>11</v>
      </c>
      <c r="L94" s="207">
        <v>9</v>
      </c>
      <c r="M94" s="207">
        <v>3</v>
      </c>
      <c r="N94" s="207">
        <v>7</v>
      </c>
    </row>
    <row r="95" spans="1:14" x14ac:dyDescent="0.2">
      <c r="A95" s="216" t="s">
        <v>216</v>
      </c>
      <c r="B95" s="215">
        <v>448</v>
      </c>
      <c r="C95" s="215">
        <v>24</v>
      </c>
      <c r="D95" s="215">
        <v>44</v>
      </c>
      <c r="E95" s="215">
        <v>25</v>
      </c>
      <c r="F95" s="215">
        <v>37</v>
      </c>
      <c r="G95" s="215">
        <v>38</v>
      </c>
      <c r="H95" s="215">
        <v>37</v>
      </c>
      <c r="I95" s="215">
        <v>43</v>
      </c>
      <c r="J95" s="215">
        <v>60</v>
      </c>
      <c r="K95" s="215">
        <v>32</v>
      </c>
      <c r="L95" s="215">
        <v>40</v>
      </c>
      <c r="M95" s="215">
        <v>37</v>
      </c>
      <c r="N95" s="215">
        <v>31</v>
      </c>
    </row>
    <row r="96" spans="1:14" x14ac:dyDescent="0.2">
      <c r="A96" s="209" t="s">
        <v>217</v>
      </c>
      <c r="B96" s="207">
        <v>29</v>
      </c>
      <c r="C96" s="207">
        <v>3</v>
      </c>
      <c r="D96" s="207">
        <v>4</v>
      </c>
      <c r="E96" s="207">
        <v>2</v>
      </c>
      <c r="F96" s="210">
        <v>0</v>
      </c>
      <c r="G96" s="210">
        <v>0</v>
      </c>
      <c r="H96" s="210">
        <v>0</v>
      </c>
      <c r="I96" s="210">
        <v>0</v>
      </c>
      <c r="J96" s="207">
        <v>1</v>
      </c>
      <c r="K96" s="207">
        <v>3</v>
      </c>
      <c r="L96" s="207">
        <v>2</v>
      </c>
      <c r="M96" s="207">
        <v>4</v>
      </c>
      <c r="N96" s="207">
        <v>10</v>
      </c>
    </row>
    <row r="97" spans="1:14" x14ac:dyDescent="0.2">
      <c r="A97" s="216" t="s">
        <v>218</v>
      </c>
      <c r="B97" s="215">
        <v>39</v>
      </c>
      <c r="C97" s="215">
        <v>1</v>
      </c>
      <c r="D97" s="215">
        <v>2</v>
      </c>
      <c r="E97" s="215">
        <v>3</v>
      </c>
      <c r="F97" s="215">
        <v>6</v>
      </c>
      <c r="G97" s="215">
        <v>1</v>
      </c>
      <c r="H97" s="215">
        <v>4</v>
      </c>
      <c r="I97" s="215">
        <v>2</v>
      </c>
      <c r="J97" s="215">
        <v>7</v>
      </c>
      <c r="K97" s="215">
        <v>2</v>
      </c>
      <c r="L97" s="215">
        <v>2</v>
      </c>
      <c r="M97" s="217">
        <v>0</v>
      </c>
      <c r="N97" s="215">
        <v>9</v>
      </c>
    </row>
    <row r="98" spans="1:14" x14ac:dyDescent="0.2">
      <c r="A98" s="209" t="s">
        <v>219</v>
      </c>
      <c r="B98" s="207">
        <v>59</v>
      </c>
      <c r="C98" s="207">
        <v>3</v>
      </c>
      <c r="D98" s="207">
        <v>7</v>
      </c>
      <c r="E98" s="207">
        <v>2</v>
      </c>
      <c r="F98" s="207">
        <v>5</v>
      </c>
      <c r="G98" s="207">
        <v>5</v>
      </c>
      <c r="H98" s="207">
        <v>2</v>
      </c>
      <c r="I98" s="207">
        <v>5</v>
      </c>
      <c r="J98" s="207">
        <v>3</v>
      </c>
      <c r="K98" s="207">
        <v>3</v>
      </c>
      <c r="L98" s="207">
        <v>2</v>
      </c>
      <c r="M98" s="207">
        <v>2</v>
      </c>
      <c r="N98" s="207">
        <v>20</v>
      </c>
    </row>
    <row r="99" spans="1:14" x14ac:dyDescent="0.2">
      <c r="A99" s="218" t="s">
        <v>24</v>
      </c>
      <c r="B99" s="215">
        <v>2636</v>
      </c>
      <c r="C99" s="215">
        <v>221</v>
      </c>
      <c r="D99" s="215">
        <v>296</v>
      </c>
      <c r="E99" s="215">
        <v>238</v>
      </c>
      <c r="F99" s="215">
        <v>197</v>
      </c>
      <c r="G99" s="215">
        <v>212</v>
      </c>
      <c r="H99" s="215">
        <v>222</v>
      </c>
      <c r="I99" s="215">
        <v>212</v>
      </c>
      <c r="J99" s="215">
        <v>277</v>
      </c>
      <c r="K99" s="215">
        <v>193</v>
      </c>
      <c r="L99" s="215">
        <v>196</v>
      </c>
      <c r="M99" s="215">
        <v>210</v>
      </c>
      <c r="N99" s="215">
        <v>162</v>
      </c>
    </row>
    <row r="100" spans="1:14" x14ac:dyDescent="0.2">
      <c r="A100" s="209" t="s">
        <v>220</v>
      </c>
      <c r="B100" s="207">
        <v>1833</v>
      </c>
      <c r="C100" s="207">
        <v>159</v>
      </c>
      <c r="D100" s="207">
        <v>202</v>
      </c>
      <c r="E100" s="207">
        <v>174</v>
      </c>
      <c r="F100" s="207">
        <v>142</v>
      </c>
      <c r="G100" s="207">
        <v>150</v>
      </c>
      <c r="H100" s="207">
        <v>147</v>
      </c>
      <c r="I100" s="207">
        <v>142</v>
      </c>
      <c r="J100" s="207">
        <v>193</v>
      </c>
      <c r="K100" s="207">
        <v>135</v>
      </c>
      <c r="L100" s="207">
        <v>123</v>
      </c>
      <c r="M100" s="207">
        <v>144</v>
      </c>
      <c r="N100" s="207">
        <v>122</v>
      </c>
    </row>
    <row r="101" spans="1:14" x14ac:dyDescent="0.2">
      <c r="A101" s="216" t="s">
        <v>221</v>
      </c>
      <c r="B101" s="215">
        <v>76</v>
      </c>
      <c r="C101" s="215">
        <v>8</v>
      </c>
      <c r="D101" s="215">
        <v>8</v>
      </c>
      <c r="E101" s="215">
        <v>5</v>
      </c>
      <c r="F101" s="215">
        <v>8</v>
      </c>
      <c r="G101" s="215">
        <v>10</v>
      </c>
      <c r="H101" s="215">
        <v>5</v>
      </c>
      <c r="I101" s="215">
        <v>6</v>
      </c>
      <c r="J101" s="215">
        <v>10</v>
      </c>
      <c r="K101" s="215">
        <v>2</v>
      </c>
      <c r="L101" s="215">
        <v>4</v>
      </c>
      <c r="M101" s="215">
        <v>2</v>
      </c>
      <c r="N101" s="215">
        <v>8</v>
      </c>
    </row>
    <row r="102" spans="1:14" x14ac:dyDescent="0.2">
      <c r="A102" s="209" t="s">
        <v>222</v>
      </c>
      <c r="B102" s="207">
        <v>35</v>
      </c>
      <c r="C102" s="207">
        <v>6</v>
      </c>
      <c r="D102" s="207">
        <v>5</v>
      </c>
      <c r="E102" s="207">
        <v>1</v>
      </c>
      <c r="F102" s="207">
        <v>4</v>
      </c>
      <c r="G102" s="207">
        <v>1</v>
      </c>
      <c r="H102" s="207">
        <v>3</v>
      </c>
      <c r="I102" s="207">
        <v>2</v>
      </c>
      <c r="J102" s="207">
        <v>4</v>
      </c>
      <c r="K102" s="207">
        <v>3</v>
      </c>
      <c r="L102" s="207">
        <v>1</v>
      </c>
      <c r="M102" s="207">
        <v>3</v>
      </c>
      <c r="N102" s="207">
        <v>2</v>
      </c>
    </row>
    <row r="103" spans="1:14" x14ac:dyDescent="0.2">
      <c r="A103" s="216" t="s">
        <v>223</v>
      </c>
      <c r="B103" s="215">
        <v>34</v>
      </c>
      <c r="C103" s="215">
        <v>4</v>
      </c>
      <c r="D103" s="215">
        <v>3</v>
      </c>
      <c r="E103" s="217">
        <v>0</v>
      </c>
      <c r="F103" s="217">
        <v>0</v>
      </c>
      <c r="G103" s="217">
        <v>0</v>
      </c>
      <c r="H103" s="215">
        <v>3</v>
      </c>
      <c r="I103" s="215">
        <v>9</v>
      </c>
      <c r="J103" s="215">
        <v>4</v>
      </c>
      <c r="K103" s="215">
        <v>2</v>
      </c>
      <c r="L103" s="215">
        <v>6</v>
      </c>
      <c r="M103" s="215">
        <v>2</v>
      </c>
      <c r="N103" s="215">
        <v>1</v>
      </c>
    </row>
    <row r="104" spans="1:14" x14ac:dyDescent="0.2">
      <c r="A104" s="209" t="s">
        <v>224</v>
      </c>
      <c r="B104" s="207">
        <v>109</v>
      </c>
      <c r="C104" s="207">
        <v>12</v>
      </c>
      <c r="D104" s="207">
        <v>14</v>
      </c>
      <c r="E104" s="207">
        <v>11</v>
      </c>
      <c r="F104" s="207">
        <v>6</v>
      </c>
      <c r="G104" s="207">
        <v>5</v>
      </c>
      <c r="H104" s="207">
        <v>9</v>
      </c>
      <c r="I104" s="207">
        <v>10</v>
      </c>
      <c r="J104" s="207">
        <v>11</v>
      </c>
      <c r="K104" s="207">
        <v>5</v>
      </c>
      <c r="L104" s="207">
        <v>14</v>
      </c>
      <c r="M104" s="207">
        <v>9</v>
      </c>
      <c r="N104" s="207">
        <v>3</v>
      </c>
    </row>
    <row r="105" spans="1:14" x14ac:dyDescent="0.2">
      <c r="A105" s="216" t="s">
        <v>225</v>
      </c>
      <c r="B105" s="215">
        <v>92</v>
      </c>
      <c r="C105" s="215">
        <v>7</v>
      </c>
      <c r="D105" s="215">
        <v>7</v>
      </c>
      <c r="E105" s="215">
        <v>4</v>
      </c>
      <c r="F105" s="215">
        <v>5</v>
      </c>
      <c r="G105" s="215">
        <v>8</v>
      </c>
      <c r="H105" s="215">
        <v>8</v>
      </c>
      <c r="I105" s="215">
        <v>8</v>
      </c>
      <c r="J105" s="215">
        <v>11</v>
      </c>
      <c r="K105" s="215">
        <v>6</v>
      </c>
      <c r="L105" s="215">
        <v>8</v>
      </c>
      <c r="M105" s="215">
        <v>10</v>
      </c>
      <c r="N105" s="215">
        <v>10</v>
      </c>
    </row>
    <row r="106" spans="1:14" x14ac:dyDescent="0.2">
      <c r="A106" s="209" t="s">
        <v>226</v>
      </c>
      <c r="B106" s="207">
        <v>246</v>
      </c>
      <c r="C106" s="207">
        <v>13</v>
      </c>
      <c r="D106" s="207">
        <v>32</v>
      </c>
      <c r="E106" s="207">
        <v>21</v>
      </c>
      <c r="F106" s="207">
        <v>16</v>
      </c>
      <c r="G106" s="207">
        <v>23</v>
      </c>
      <c r="H106" s="207">
        <v>24</v>
      </c>
      <c r="I106" s="207">
        <v>21</v>
      </c>
      <c r="J106" s="207">
        <v>28</v>
      </c>
      <c r="K106" s="207">
        <v>24</v>
      </c>
      <c r="L106" s="207">
        <v>17</v>
      </c>
      <c r="M106" s="207">
        <v>23</v>
      </c>
      <c r="N106" s="207">
        <v>4</v>
      </c>
    </row>
    <row r="107" spans="1:14" x14ac:dyDescent="0.2">
      <c r="A107" s="216" t="s">
        <v>227</v>
      </c>
      <c r="B107" s="215">
        <v>165</v>
      </c>
      <c r="C107" s="215">
        <v>5</v>
      </c>
      <c r="D107" s="215">
        <v>21</v>
      </c>
      <c r="E107" s="215">
        <v>15</v>
      </c>
      <c r="F107" s="215">
        <v>10</v>
      </c>
      <c r="G107" s="215">
        <v>13</v>
      </c>
      <c r="H107" s="215">
        <v>19</v>
      </c>
      <c r="I107" s="215">
        <v>10</v>
      </c>
      <c r="J107" s="215">
        <v>16</v>
      </c>
      <c r="K107" s="215">
        <v>12</v>
      </c>
      <c r="L107" s="215">
        <v>20</v>
      </c>
      <c r="M107" s="215">
        <v>15</v>
      </c>
      <c r="N107" s="215">
        <v>9</v>
      </c>
    </row>
    <row r="108" spans="1:14" x14ac:dyDescent="0.2">
      <c r="A108" s="209" t="s">
        <v>228</v>
      </c>
      <c r="B108" s="207">
        <v>46</v>
      </c>
      <c r="C108" s="207">
        <v>7</v>
      </c>
      <c r="D108" s="207">
        <v>4</v>
      </c>
      <c r="E108" s="207">
        <v>7</v>
      </c>
      <c r="F108" s="207">
        <v>6</v>
      </c>
      <c r="G108" s="207">
        <v>2</v>
      </c>
      <c r="H108" s="207">
        <v>4</v>
      </c>
      <c r="I108" s="207">
        <v>4</v>
      </c>
      <c r="J108" s="210">
        <v>0</v>
      </c>
      <c r="K108" s="207">
        <v>4</v>
      </c>
      <c r="L108" s="207">
        <v>3</v>
      </c>
      <c r="M108" s="207">
        <v>2</v>
      </c>
      <c r="N108" s="207">
        <v>3</v>
      </c>
    </row>
    <row r="109" spans="1:14" ht="25.5" x14ac:dyDescent="0.2">
      <c r="A109" s="261" t="s">
        <v>25</v>
      </c>
      <c r="B109" s="215">
        <v>1151</v>
      </c>
      <c r="C109" s="215">
        <v>67</v>
      </c>
      <c r="D109" s="215">
        <v>122</v>
      </c>
      <c r="E109" s="215">
        <v>99</v>
      </c>
      <c r="F109" s="215">
        <v>81</v>
      </c>
      <c r="G109" s="215">
        <v>107</v>
      </c>
      <c r="H109" s="215">
        <v>102</v>
      </c>
      <c r="I109" s="215">
        <v>100</v>
      </c>
      <c r="J109" s="215">
        <v>121</v>
      </c>
      <c r="K109" s="215">
        <v>86</v>
      </c>
      <c r="L109" s="215">
        <v>86</v>
      </c>
      <c r="M109" s="215">
        <v>81</v>
      </c>
      <c r="N109" s="215">
        <v>99</v>
      </c>
    </row>
    <row r="110" spans="1:14" x14ac:dyDescent="0.2">
      <c r="A110" s="208" t="s">
        <v>295</v>
      </c>
      <c r="B110" s="207">
        <v>23562</v>
      </c>
      <c r="C110" s="207">
        <v>1682</v>
      </c>
      <c r="D110" s="207">
        <v>2010</v>
      </c>
      <c r="E110" s="207">
        <v>2096</v>
      </c>
      <c r="F110" s="207">
        <v>1637</v>
      </c>
      <c r="G110" s="207">
        <v>1687</v>
      </c>
      <c r="H110" s="207">
        <v>1926</v>
      </c>
      <c r="I110" s="207">
        <v>1851</v>
      </c>
      <c r="J110" s="207">
        <v>2157</v>
      </c>
      <c r="K110" s="207">
        <v>1880</v>
      </c>
      <c r="L110" s="207">
        <v>2092</v>
      </c>
      <c r="M110" s="207">
        <v>2090</v>
      </c>
      <c r="N110" s="207">
        <v>2454</v>
      </c>
    </row>
    <row r="111" spans="1:14" x14ac:dyDescent="0.2">
      <c r="A111" s="218" t="s">
        <v>27</v>
      </c>
      <c r="B111" s="215">
        <v>2045</v>
      </c>
      <c r="C111" s="215">
        <v>154</v>
      </c>
      <c r="D111" s="215">
        <v>178</v>
      </c>
      <c r="E111" s="215">
        <v>183</v>
      </c>
      <c r="F111" s="215">
        <v>130</v>
      </c>
      <c r="G111" s="215">
        <v>151</v>
      </c>
      <c r="H111" s="215">
        <v>170</v>
      </c>
      <c r="I111" s="215">
        <v>169</v>
      </c>
      <c r="J111" s="215">
        <v>211</v>
      </c>
      <c r="K111" s="215">
        <v>152</v>
      </c>
      <c r="L111" s="215">
        <v>193</v>
      </c>
      <c r="M111" s="215">
        <v>160</v>
      </c>
      <c r="N111" s="215">
        <v>194</v>
      </c>
    </row>
    <row r="112" spans="1:14" x14ac:dyDescent="0.2">
      <c r="A112" s="209" t="s">
        <v>93</v>
      </c>
      <c r="B112" s="207">
        <v>1015</v>
      </c>
      <c r="C112" s="207">
        <v>70</v>
      </c>
      <c r="D112" s="207">
        <v>78</v>
      </c>
      <c r="E112" s="207">
        <v>102</v>
      </c>
      <c r="F112" s="207">
        <v>64</v>
      </c>
      <c r="G112" s="207">
        <v>84</v>
      </c>
      <c r="H112" s="207">
        <v>95</v>
      </c>
      <c r="I112" s="207">
        <v>85</v>
      </c>
      <c r="J112" s="207">
        <v>106</v>
      </c>
      <c r="K112" s="207">
        <v>71</v>
      </c>
      <c r="L112" s="207">
        <v>93</v>
      </c>
      <c r="M112" s="207">
        <v>73</v>
      </c>
      <c r="N112" s="207">
        <v>94</v>
      </c>
    </row>
    <row r="113" spans="1:14" x14ac:dyDescent="0.2">
      <c r="A113" s="216" t="s">
        <v>94</v>
      </c>
      <c r="B113" s="215">
        <v>68</v>
      </c>
      <c r="C113" s="215">
        <v>6</v>
      </c>
      <c r="D113" s="215">
        <v>9</v>
      </c>
      <c r="E113" s="215">
        <v>8</v>
      </c>
      <c r="F113" s="215">
        <v>8</v>
      </c>
      <c r="G113" s="215">
        <v>1</v>
      </c>
      <c r="H113" s="215">
        <v>4</v>
      </c>
      <c r="I113" s="215">
        <v>6</v>
      </c>
      <c r="J113" s="215">
        <v>7</v>
      </c>
      <c r="K113" s="215">
        <v>4</v>
      </c>
      <c r="L113" s="215">
        <v>7</v>
      </c>
      <c r="M113" s="215">
        <v>2</v>
      </c>
      <c r="N113" s="215">
        <v>6</v>
      </c>
    </row>
    <row r="114" spans="1:14" x14ac:dyDescent="0.2">
      <c r="A114" s="209" t="s">
        <v>95</v>
      </c>
      <c r="B114" s="207">
        <v>25</v>
      </c>
      <c r="C114" s="207">
        <v>1</v>
      </c>
      <c r="D114" s="207">
        <v>1</v>
      </c>
      <c r="E114" s="207">
        <v>4</v>
      </c>
      <c r="F114" s="207">
        <v>1</v>
      </c>
      <c r="G114" s="207">
        <v>1</v>
      </c>
      <c r="H114" s="207">
        <v>3</v>
      </c>
      <c r="I114" s="207">
        <v>2</v>
      </c>
      <c r="J114" s="207">
        <v>3</v>
      </c>
      <c r="K114" s="207">
        <v>1</v>
      </c>
      <c r="L114" s="207">
        <v>3</v>
      </c>
      <c r="M114" s="207">
        <v>1</v>
      </c>
      <c r="N114" s="207">
        <v>4</v>
      </c>
    </row>
    <row r="115" spans="1:14" x14ac:dyDescent="0.2">
      <c r="A115" s="216" t="s">
        <v>96</v>
      </c>
      <c r="B115" s="215">
        <v>20</v>
      </c>
      <c r="C115" s="215">
        <v>1</v>
      </c>
      <c r="D115" s="215">
        <v>1</v>
      </c>
      <c r="E115" s="217">
        <v>0</v>
      </c>
      <c r="F115" s="217">
        <v>0</v>
      </c>
      <c r="G115" s="215">
        <v>3</v>
      </c>
      <c r="H115" s="215">
        <v>1</v>
      </c>
      <c r="I115" s="215">
        <v>1</v>
      </c>
      <c r="J115" s="215">
        <v>4</v>
      </c>
      <c r="K115" s="215">
        <v>6</v>
      </c>
      <c r="L115" s="215">
        <v>3</v>
      </c>
      <c r="M115" s="217">
        <v>0</v>
      </c>
      <c r="N115" s="217">
        <v>0</v>
      </c>
    </row>
    <row r="116" spans="1:14" x14ac:dyDescent="0.2">
      <c r="A116" s="209" t="s">
        <v>97</v>
      </c>
      <c r="B116" s="207">
        <v>6</v>
      </c>
      <c r="C116" s="207">
        <v>1</v>
      </c>
      <c r="D116" s="207">
        <v>1</v>
      </c>
      <c r="E116" s="210">
        <v>0</v>
      </c>
      <c r="F116" s="210">
        <v>0</v>
      </c>
      <c r="G116" s="210">
        <v>0</v>
      </c>
      <c r="H116" s="210">
        <v>0</v>
      </c>
      <c r="I116" s="210">
        <v>0</v>
      </c>
      <c r="J116" s="210">
        <v>0</v>
      </c>
      <c r="K116" s="210">
        <v>0</v>
      </c>
      <c r="L116" s="210">
        <v>0</v>
      </c>
      <c r="M116" s="207">
        <v>1</v>
      </c>
      <c r="N116" s="207">
        <v>3</v>
      </c>
    </row>
    <row r="117" spans="1:14" x14ac:dyDescent="0.2">
      <c r="A117" s="216" t="s">
        <v>98</v>
      </c>
      <c r="B117" s="215">
        <v>131</v>
      </c>
      <c r="C117" s="215">
        <v>16</v>
      </c>
      <c r="D117" s="215">
        <v>17</v>
      </c>
      <c r="E117" s="215">
        <v>11</v>
      </c>
      <c r="F117" s="215">
        <v>7</v>
      </c>
      <c r="G117" s="215">
        <v>4</v>
      </c>
      <c r="H117" s="215">
        <v>8</v>
      </c>
      <c r="I117" s="215">
        <v>17</v>
      </c>
      <c r="J117" s="215">
        <v>18</v>
      </c>
      <c r="K117" s="215">
        <v>6</v>
      </c>
      <c r="L117" s="215">
        <v>9</v>
      </c>
      <c r="M117" s="215">
        <v>9</v>
      </c>
      <c r="N117" s="215">
        <v>9</v>
      </c>
    </row>
    <row r="118" spans="1:14" x14ac:dyDescent="0.2">
      <c r="A118" s="209" t="s">
        <v>99</v>
      </c>
      <c r="B118" s="207">
        <v>138</v>
      </c>
      <c r="C118" s="207">
        <v>9</v>
      </c>
      <c r="D118" s="207">
        <v>16</v>
      </c>
      <c r="E118" s="207">
        <v>10</v>
      </c>
      <c r="F118" s="207">
        <v>1</v>
      </c>
      <c r="G118" s="207">
        <v>10</v>
      </c>
      <c r="H118" s="207">
        <v>13</v>
      </c>
      <c r="I118" s="207">
        <v>11</v>
      </c>
      <c r="J118" s="207">
        <v>16</v>
      </c>
      <c r="K118" s="207">
        <v>10</v>
      </c>
      <c r="L118" s="207">
        <v>18</v>
      </c>
      <c r="M118" s="207">
        <v>14</v>
      </c>
      <c r="N118" s="207">
        <v>10</v>
      </c>
    </row>
    <row r="119" spans="1:14" x14ac:dyDescent="0.2">
      <c r="A119" s="216" t="s">
        <v>100</v>
      </c>
      <c r="B119" s="215">
        <v>14</v>
      </c>
      <c r="C119" s="215">
        <v>2</v>
      </c>
      <c r="D119" s="217">
        <v>0</v>
      </c>
      <c r="E119" s="215">
        <v>2</v>
      </c>
      <c r="F119" s="215">
        <v>2</v>
      </c>
      <c r="G119" s="215">
        <v>1</v>
      </c>
      <c r="H119" s="215">
        <v>2</v>
      </c>
      <c r="I119" s="215">
        <v>2</v>
      </c>
      <c r="J119" s="215">
        <v>2</v>
      </c>
      <c r="K119" s="217">
        <v>0</v>
      </c>
      <c r="L119" s="217">
        <v>0</v>
      </c>
      <c r="M119" s="217">
        <v>0</v>
      </c>
      <c r="N119" s="215">
        <v>1</v>
      </c>
    </row>
    <row r="120" spans="1:14" x14ac:dyDescent="0.2">
      <c r="A120" s="209" t="s">
        <v>101</v>
      </c>
      <c r="B120" s="207">
        <v>216</v>
      </c>
      <c r="C120" s="207">
        <v>17</v>
      </c>
      <c r="D120" s="207">
        <v>21</v>
      </c>
      <c r="E120" s="207">
        <v>18</v>
      </c>
      <c r="F120" s="207">
        <v>12</v>
      </c>
      <c r="G120" s="207">
        <v>16</v>
      </c>
      <c r="H120" s="207">
        <v>19</v>
      </c>
      <c r="I120" s="207">
        <v>7</v>
      </c>
      <c r="J120" s="207">
        <v>25</v>
      </c>
      <c r="K120" s="207">
        <v>21</v>
      </c>
      <c r="L120" s="207">
        <v>20</v>
      </c>
      <c r="M120" s="207">
        <v>20</v>
      </c>
      <c r="N120" s="207">
        <v>20</v>
      </c>
    </row>
    <row r="121" spans="1:14" x14ac:dyDescent="0.2">
      <c r="A121" s="216" t="s">
        <v>102</v>
      </c>
      <c r="B121" s="215">
        <v>55</v>
      </c>
      <c r="C121" s="215">
        <v>4</v>
      </c>
      <c r="D121" s="215">
        <v>7</v>
      </c>
      <c r="E121" s="215">
        <v>13</v>
      </c>
      <c r="F121" s="215">
        <v>1</v>
      </c>
      <c r="G121" s="215">
        <v>7</v>
      </c>
      <c r="H121" s="215">
        <v>3</v>
      </c>
      <c r="I121" s="215">
        <v>2</v>
      </c>
      <c r="J121" s="215">
        <v>4</v>
      </c>
      <c r="K121" s="215">
        <v>2</v>
      </c>
      <c r="L121" s="215">
        <v>7</v>
      </c>
      <c r="M121" s="215">
        <v>4</v>
      </c>
      <c r="N121" s="215">
        <v>1</v>
      </c>
    </row>
    <row r="122" spans="1:14" x14ac:dyDescent="0.2">
      <c r="A122" s="209" t="s">
        <v>103</v>
      </c>
      <c r="B122" s="207">
        <v>66</v>
      </c>
      <c r="C122" s="207">
        <v>4</v>
      </c>
      <c r="D122" s="207">
        <v>2</v>
      </c>
      <c r="E122" s="207">
        <v>2</v>
      </c>
      <c r="F122" s="207">
        <v>4</v>
      </c>
      <c r="G122" s="207">
        <v>7</v>
      </c>
      <c r="H122" s="207">
        <v>5</v>
      </c>
      <c r="I122" s="207">
        <v>9</v>
      </c>
      <c r="J122" s="207">
        <v>3</v>
      </c>
      <c r="K122" s="207">
        <v>5</v>
      </c>
      <c r="L122" s="207">
        <v>6</v>
      </c>
      <c r="M122" s="207">
        <v>7</v>
      </c>
      <c r="N122" s="207">
        <v>12</v>
      </c>
    </row>
    <row r="123" spans="1:14" x14ac:dyDescent="0.2">
      <c r="A123" s="216" t="s">
        <v>104</v>
      </c>
      <c r="B123" s="215">
        <v>207</v>
      </c>
      <c r="C123" s="215">
        <v>18</v>
      </c>
      <c r="D123" s="215">
        <v>19</v>
      </c>
      <c r="E123" s="215">
        <v>12</v>
      </c>
      <c r="F123" s="215">
        <v>17</v>
      </c>
      <c r="G123" s="215">
        <v>13</v>
      </c>
      <c r="H123" s="215">
        <v>10</v>
      </c>
      <c r="I123" s="215">
        <v>22</v>
      </c>
      <c r="J123" s="215">
        <v>15</v>
      </c>
      <c r="K123" s="215">
        <v>21</v>
      </c>
      <c r="L123" s="215">
        <v>16</v>
      </c>
      <c r="M123" s="215">
        <v>22</v>
      </c>
      <c r="N123" s="215">
        <v>22</v>
      </c>
    </row>
    <row r="124" spans="1:14" x14ac:dyDescent="0.2">
      <c r="A124" s="209" t="s">
        <v>105</v>
      </c>
      <c r="B124" s="207">
        <v>78</v>
      </c>
      <c r="C124" s="207">
        <v>5</v>
      </c>
      <c r="D124" s="207">
        <v>6</v>
      </c>
      <c r="E124" s="207">
        <v>1</v>
      </c>
      <c r="F124" s="207">
        <v>13</v>
      </c>
      <c r="G124" s="207">
        <v>3</v>
      </c>
      <c r="H124" s="207">
        <v>6</v>
      </c>
      <c r="I124" s="207">
        <v>4</v>
      </c>
      <c r="J124" s="207">
        <v>6</v>
      </c>
      <c r="K124" s="207">
        <v>5</v>
      </c>
      <c r="L124" s="207">
        <v>11</v>
      </c>
      <c r="M124" s="207">
        <v>7</v>
      </c>
      <c r="N124" s="207">
        <v>11</v>
      </c>
    </row>
    <row r="125" spans="1:14" x14ac:dyDescent="0.2">
      <c r="A125" s="216" t="s">
        <v>106</v>
      </c>
      <c r="B125" s="215">
        <v>6</v>
      </c>
      <c r="C125" s="217">
        <v>0</v>
      </c>
      <c r="D125" s="217">
        <v>0</v>
      </c>
      <c r="E125" s="217">
        <v>0</v>
      </c>
      <c r="F125" s="217">
        <v>0</v>
      </c>
      <c r="G125" s="215">
        <v>1</v>
      </c>
      <c r="H125" s="215">
        <v>1</v>
      </c>
      <c r="I125" s="215">
        <v>1</v>
      </c>
      <c r="J125" s="215">
        <v>2</v>
      </c>
      <c r="K125" s="217">
        <v>0</v>
      </c>
      <c r="L125" s="217">
        <v>0</v>
      </c>
      <c r="M125" s="217">
        <v>0</v>
      </c>
      <c r="N125" s="215">
        <v>1</v>
      </c>
    </row>
    <row r="126" spans="1:14" x14ac:dyDescent="0.2">
      <c r="A126" s="206" t="s">
        <v>28</v>
      </c>
      <c r="B126" s="207">
        <v>1001</v>
      </c>
      <c r="C126" s="207">
        <v>80</v>
      </c>
      <c r="D126" s="207">
        <v>88</v>
      </c>
      <c r="E126" s="207">
        <v>103</v>
      </c>
      <c r="F126" s="207">
        <v>89</v>
      </c>
      <c r="G126" s="207">
        <v>65</v>
      </c>
      <c r="H126" s="207">
        <v>75</v>
      </c>
      <c r="I126" s="207">
        <v>77</v>
      </c>
      <c r="J126" s="207">
        <v>78</v>
      </c>
      <c r="K126" s="207">
        <v>91</v>
      </c>
      <c r="L126" s="207">
        <v>66</v>
      </c>
      <c r="M126" s="207">
        <v>65</v>
      </c>
      <c r="N126" s="207">
        <v>124</v>
      </c>
    </row>
    <row r="127" spans="1:14" x14ac:dyDescent="0.2">
      <c r="A127" s="216" t="s">
        <v>28</v>
      </c>
      <c r="B127" s="215">
        <v>575</v>
      </c>
      <c r="C127" s="215">
        <v>34</v>
      </c>
      <c r="D127" s="215">
        <v>52</v>
      </c>
      <c r="E127" s="215">
        <v>52</v>
      </c>
      <c r="F127" s="215">
        <v>39</v>
      </c>
      <c r="G127" s="215">
        <v>28</v>
      </c>
      <c r="H127" s="215">
        <v>47</v>
      </c>
      <c r="I127" s="215">
        <v>37</v>
      </c>
      <c r="J127" s="215">
        <v>56</v>
      </c>
      <c r="K127" s="215">
        <v>56</v>
      </c>
      <c r="L127" s="215">
        <v>43</v>
      </c>
      <c r="M127" s="215">
        <v>50</v>
      </c>
      <c r="N127" s="215">
        <v>81</v>
      </c>
    </row>
    <row r="128" spans="1:14" x14ac:dyDescent="0.2">
      <c r="A128" s="209" t="s">
        <v>107</v>
      </c>
      <c r="B128" s="207">
        <v>25</v>
      </c>
      <c r="C128" s="207">
        <v>2</v>
      </c>
      <c r="D128" s="207">
        <v>3</v>
      </c>
      <c r="E128" s="207">
        <v>1</v>
      </c>
      <c r="F128" s="207">
        <v>3</v>
      </c>
      <c r="G128" s="210">
        <v>0</v>
      </c>
      <c r="H128" s="207">
        <v>2</v>
      </c>
      <c r="I128" s="207">
        <v>1</v>
      </c>
      <c r="J128" s="210">
        <v>0</v>
      </c>
      <c r="K128" s="207">
        <v>1</v>
      </c>
      <c r="L128" s="207">
        <v>1</v>
      </c>
      <c r="M128" s="207">
        <v>1</v>
      </c>
      <c r="N128" s="207">
        <v>10</v>
      </c>
    </row>
    <row r="129" spans="1:14" x14ac:dyDescent="0.2">
      <c r="A129" s="216" t="s">
        <v>108</v>
      </c>
      <c r="B129" s="215">
        <v>27</v>
      </c>
      <c r="C129" s="215">
        <v>1</v>
      </c>
      <c r="D129" s="215">
        <v>4</v>
      </c>
      <c r="E129" s="215">
        <v>3</v>
      </c>
      <c r="F129" s="215">
        <v>4</v>
      </c>
      <c r="G129" s="215">
        <v>1</v>
      </c>
      <c r="H129" s="215">
        <v>3</v>
      </c>
      <c r="I129" s="215">
        <v>1</v>
      </c>
      <c r="J129" s="215">
        <v>3</v>
      </c>
      <c r="K129" s="215">
        <v>2</v>
      </c>
      <c r="L129" s="215">
        <v>1</v>
      </c>
      <c r="M129" s="215">
        <v>1</v>
      </c>
      <c r="N129" s="215">
        <v>3</v>
      </c>
    </row>
    <row r="130" spans="1:14" x14ac:dyDescent="0.2">
      <c r="A130" s="209" t="s">
        <v>109</v>
      </c>
      <c r="B130" s="207">
        <v>184</v>
      </c>
      <c r="C130" s="207">
        <v>22</v>
      </c>
      <c r="D130" s="207">
        <v>3</v>
      </c>
      <c r="E130" s="207">
        <v>33</v>
      </c>
      <c r="F130" s="207">
        <v>26</v>
      </c>
      <c r="G130" s="207">
        <v>25</v>
      </c>
      <c r="H130" s="207">
        <v>14</v>
      </c>
      <c r="I130" s="207">
        <v>16</v>
      </c>
      <c r="J130" s="207">
        <v>7</v>
      </c>
      <c r="K130" s="207">
        <v>9</v>
      </c>
      <c r="L130" s="207">
        <v>8</v>
      </c>
      <c r="M130" s="207">
        <v>7</v>
      </c>
      <c r="N130" s="207">
        <v>14</v>
      </c>
    </row>
    <row r="131" spans="1:14" x14ac:dyDescent="0.2">
      <c r="A131" s="216" t="s">
        <v>110</v>
      </c>
      <c r="B131" s="215">
        <v>16</v>
      </c>
      <c r="C131" s="215">
        <v>3</v>
      </c>
      <c r="D131" s="215">
        <v>1</v>
      </c>
      <c r="E131" s="217">
        <v>0</v>
      </c>
      <c r="F131" s="215">
        <v>1</v>
      </c>
      <c r="G131" s="215">
        <v>1</v>
      </c>
      <c r="H131" s="217">
        <v>0</v>
      </c>
      <c r="I131" s="215">
        <v>2</v>
      </c>
      <c r="J131" s="215">
        <v>1</v>
      </c>
      <c r="K131" s="215">
        <v>4</v>
      </c>
      <c r="L131" s="215">
        <v>2</v>
      </c>
      <c r="M131" s="215">
        <v>1</v>
      </c>
      <c r="N131" s="217">
        <v>0</v>
      </c>
    </row>
    <row r="132" spans="1:14" x14ac:dyDescent="0.2">
      <c r="A132" s="209" t="s">
        <v>111</v>
      </c>
      <c r="B132" s="207">
        <v>50</v>
      </c>
      <c r="C132" s="207">
        <v>4</v>
      </c>
      <c r="D132" s="207">
        <v>3</v>
      </c>
      <c r="E132" s="207">
        <v>1</v>
      </c>
      <c r="F132" s="207">
        <v>3</v>
      </c>
      <c r="G132" s="207">
        <v>3</v>
      </c>
      <c r="H132" s="210">
        <v>0</v>
      </c>
      <c r="I132" s="207">
        <v>8</v>
      </c>
      <c r="J132" s="207">
        <v>5</v>
      </c>
      <c r="K132" s="207">
        <v>10</v>
      </c>
      <c r="L132" s="207">
        <v>2</v>
      </c>
      <c r="M132" s="207">
        <v>2</v>
      </c>
      <c r="N132" s="207">
        <v>9</v>
      </c>
    </row>
    <row r="133" spans="1:14" x14ac:dyDescent="0.2">
      <c r="A133" s="216" t="s">
        <v>112</v>
      </c>
      <c r="B133" s="215">
        <v>29</v>
      </c>
      <c r="C133" s="215">
        <v>5</v>
      </c>
      <c r="D133" s="215">
        <v>2</v>
      </c>
      <c r="E133" s="217">
        <v>0</v>
      </c>
      <c r="F133" s="215">
        <v>6</v>
      </c>
      <c r="G133" s="217">
        <v>0</v>
      </c>
      <c r="H133" s="217">
        <v>0</v>
      </c>
      <c r="I133" s="215">
        <v>7</v>
      </c>
      <c r="J133" s="215">
        <v>2</v>
      </c>
      <c r="K133" s="215">
        <v>1</v>
      </c>
      <c r="L133" s="215">
        <v>1</v>
      </c>
      <c r="M133" s="217">
        <v>0</v>
      </c>
      <c r="N133" s="215">
        <v>5</v>
      </c>
    </row>
    <row r="134" spans="1:14" x14ac:dyDescent="0.2">
      <c r="A134" s="209" t="s">
        <v>113</v>
      </c>
      <c r="B134" s="207">
        <v>95</v>
      </c>
      <c r="C134" s="207">
        <v>9</v>
      </c>
      <c r="D134" s="207">
        <v>20</v>
      </c>
      <c r="E134" s="207">
        <v>13</v>
      </c>
      <c r="F134" s="207">
        <v>7</v>
      </c>
      <c r="G134" s="207">
        <v>7</v>
      </c>
      <c r="H134" s="207">
        <v>9</v>
      </c>
      <c r="I134" s="207">
        <v>5</v>
      </c>
      <c r="J134" s="207">
        <v>4</v>
      </c>
      <c r="K134" s="207">
        <v>8</v>
      </c>
      <c r="L134" s="207">
        <v>8</v>
      </c>
      <c r="M134" s="207">
        <v>3</v>
      </c>
      <c r="N134" s="207">
        <v>2</v>
      </c>
    </row>
    <row r="135" spans="1:14" x14ac:dyDescent="0.2">
      <c r="A135" s="218" t="s">
        <v>29</v>
      </c>
      <c r="B135" s="215">
        <v>14025</v>
      </c>
      <c r="C135" s="215">
        <v>982</v>
      </c>
      <c r="D135" s="215">
        <v>1134</v>
      </c>
      <c r="E135" s="215">
        <v>1220</v>
      </c>
      <c r="F135" s="215">
        <v>986</v>
      </c>
      <c r="G135" s="215">
        <v>1002</v>
      </c>
      <c r="H135" s="215">
        <v>1159</v>
      </c>
      <c r="I135" s="215">
        <v>1093</v>
      </c>
      <c r="J135" s="215">
        <v>1240</v>
      </c>
      <c r="K135" s="215">
        <v>1117</v>
      </c>
      <c r="L135" s="215">
        <v>1250</v>
      </c>
      <c r="M135" s="215">
        <v>1364</v>
      </c>
      <c r="N135" s="215">
        <v>1478</v>
      </c>
    </row>
    <row r="136" spans="1:14" x14ac:dyDescent="0.2">
      <c r="A136" s="209" t="s">
        <v>114</v>
      </c>
      <c r="B136" s="207">
        <v>10376</v>
      </c>
      <c r="C136" s="207">
        <v>691</v>
      </c>
      <c r="D136" s="207">
        <v>853</v>
      </c>
      <c r="E136" s="207">
        <v>931</v>
      </c>
      <c r="F136" s="207">
        <v>744</v>
      </c>
      <c r="G136" s="207">
        <v>763</v>
      </c>
      <c r="H136" s="207">
        <v>871</v>
      </c>
      <c r="I136" s="207">
        <v>801</v>
      </c>
      <c r="J136" s="207">
        <v>909</v>
      </c>
      <c r="K136" s="207">
        <v>823</v>
      </c>
      <c r="L136" s="207">
        <v>926</v>
      </c>
      <c r="M136" s="207">
        <v>1000</v>
      </c>
      <c r="N136" s="207">
        <v>1064</v>
      </c>
    </row>
    <row r="137" spans="1:14" x14ac:dyDescent="0.2">
      <c r="A137" s="216" t="s">
        <v>115</v>
      </c>
      <c r="B137" s="215">
        <v>54</v>
      </c>
      <c r="C137" s="215">
        <v>6</v>
      </c>
      <c r="D137" s="215">
        <v>2</v>
      </c>
      <c r="E137" s="215">
        <v>1</v>
      </c>
      <c r="F137" s="215">
        <v>3</v>
      </c>
      <c r="G137" s="215">
        <v>6</v>
      </c>
      <c r="H137" s="215">
        <v>3</v>
      </c>
      <c r="I137" s="215">
        <v>4</v>
      </c>
      <c r="J137" s="215">
        <v>3</v>
      </c>
      <c r="K137" s="215">
        <v>5</v>
      </c>
      <c r="L137" s="215">
        <v>7</v>
      </c>
      <c r="M137" s="215">
        <v>5</v>
      </c>
      <c r="N137" s="215">
        <v>9</v>
      </c>
    </row>
    <row r="138" spans="1:14" x14ac:dyDescent="0.2">
      <c r="A138" s="209" t="s">
        <v>116</v>
      </c>
      <c r="B138" s="207">
        <v>32</v>
      </c>
      <c r="C138" s="207">
        <v>4</v>
      </c>
      <c r="D138" s="207">
        <v>2</v>
      </c>
      <c r="E138" s="210">
        <v>0</v>
      </c>
      <c r="F138" s="207">
        <v>2</v>
      </c>
      <c r="G138" s="207">
        <v>1</v>
      </c>
      <c r="H138" s="207">
        <v>1</v>
      </c>
      <c r="I138" s="207">
        <v>2</v>
      </c>
      <c r="J138" s="207">
        <v>5</v>
      </c>
      <c r="K138" s="207">
        <v>2</v>
      </c>
      <c r="L138" s="207">
        <v>5</v>
      </c>
      <c r="M138" s="207">
        <v>4</v>
      </c>
      <c r="N138" s="207">
        <v>4</v>
      </c>
    </row>
    <row r="139" spans="1:14" x14ac:dyDescent="0.2">
      <c r="A139" s="216" t="s">
        <v>117</v>
      </c>
      <c r="B139" s="215">
        <v>126</v>
      </c>
      <c r="C139" s="215">
        <v>8</v>
      </c>
      <c r="D139" s="215">
        <v>3</v>
      </c>
      <c r="E139" s="215">
        <v>9</v>
      </c>
      <c r="F139" s="215">
        <v>13</v>
      </c>
      <c r="G139" s="215">
        <v>8</v>
      </c>
      <c r="H139" s="215">
        <v>5</v>
      </c>
      <c r="I139" s="215">
        <v>12</v>
      </c>
      <c r="J139" s="215">
        <v>15</v>
      </c>
      <c r="K139" s="215">
        <v>11</v>
      </c>
      <c r="L139" s="215">
        <v>9</v>
      </c>
      <c r="M139" s="215">
        <v>20</v>
      </c>
      <c r="N139" s="215">
        <v>13</v>
      </c>
    </row>
    <row r="140" spans="1:14" x14ac:dyDescent="0.2">
      <c r="A140" s="209" t="s">
        <v>118</v>
      </c>
      <c r="B140" s="207">
        <v>19</v>
      </c>
      <c r="C140" s="210">
        <v>0</v>
      </c>
      <c r="D140" s="210">
        <v>0</v>
      </c>
      <c r="E140" s="207">
        <v>3</v>
      </c>
      <c r="F140" s="210">
        <v>0</v>
      </c>
      <c r="G140" s="207">
        <v>1</v>
      </c>
      <c r="H140" s="210">
        <v>0</v>
      </c>
      <c r="I140" s="207">
        <v>1</v>
      </c>
      <c r="J140" s="207">
        <v>2</v>
      </c>
      <c r="K140" s="207">
        <v>2</v>
      </c>
      <c r="L140" s="207">
        <v>2</v>
      </c>
      <c r="M140" s="207">
        <v>3</v>
      </c>
      <c r="N140" s="207">
        <v>5</v>
      </c>
    </row>
    <row r="141" spans="1:14" x14ac:dyDescent="0.2">
      <c r="A141" s="216" t="s">
        <v>119</v>
      </c>
      <c r="B141" s="215">
        <v>205</v>
      </c>
      <c r="C141" s="215">
        <v>19</v>
      </c>
      <c r="D141" s="215">
        <v>20</v>
      </c>
      <c r="E141" s="215">
        <v>15</v>
      </c>
      <c r="F141" s="215">
        <v>16</v>
      </c>
      <c r="G141" s="215">
        <v>17</v>
      </c>
      <c r="H141" s="215">
        <v>13</v>
      </c>
      <c r="I141" s="215">
        <v>18</v>
      </c>
      <c r="J141" s="215">
        <v>16</v>
      </c>
      <c r="K141" s="215">
        <v>19</v>
      </c>
      <c r="L141" s="215">
        <v>21</v>
      </c>
      <c r="M141" s="215">
        <v>16</v>
      </c>
      <c r="N141" s="215">
        <v>15</v>
      </c>
    </row>
    <row r="142" spans="1:14" x14ac:dyDescent="0.2">
      <c r="A142" s="209" t="s">
        <v>120</v>
      </c>
      <c r="B142" s="207">
        <v>687</v>
      </c>
      <c r="C142" s="207">
        <v>44</v>
      </c>
      <c r="D142" s="207">
        <v>63</v>
      </c>
      <c r="E142" s="207">
        <v>73</v>
      </c>
      <c r="F142" s="207">
        <v>57</v>
      </c>
      <c r="G142" s="207">
        <v>54</v>
      </c>
      <c r="H142" s="207">
        <v>53</v>
      </c>
      <c r="I142" s="207">
        <v>48</v>
      </c>
      <c r="J142" s="207">
        <v>58</v>
      </c>
      <c r="K142" s="207">
        <v>53</v>
      </c>
      <c r="L142" s="207">
        <v>52</v>
      </c>
      <c r="M142" s="207">
        <v>56</v>
      </c>
      <c r="N142" s="207">
        <v>76</v>
      </c>
    </row>
    <row r="143" spans="1:14" x14ac:dyDescent="0.2">
      <c r="A143" s="216" t="s">
        <v>121</v>
      </c>
      <c r="B143" s="215">
        <v>160</v>
      </c>
      <c r="C143" s="215">
        <v>8</v>
      </c>
      <c r="D143" s="215">
        <v>10</v>
      </c>
      <c r="E143" s="215">
        <v>11</v>
      </c>
      <c r="F143" s="215">
        <v>11</v>
      </c>
      <c r="G143" s="215">
        <v>14</v>
      </c>
      <c r="H143" s="215">
        <v>18</v>
      </c>
      <c r="I143" s="215">
        <v>18</v>
      </c>
      <c r="J143" s="215">
        <v>16</v>
      </c>
      <c r="K143" s="215">
        <v>11</v>
      </c>
      <c r="L143" s="215">
        <v>13</v>
      </c>
      <c r="M143" s="215">
        <v>19</v>
      </c>
      <c r="N143" s="215">
        <v>11</v>
      </c>
    </row>
    <row r="144" spans="1:14" x14ac:dyDescent="0.2">
      <c r="A144" s="209" t="s">
        <v>122</v>
      </c>
      <c r="B144" s="207">
        <v>197</v>
      </c>
      <c r="C144" s="207">
        <v>10</v>
      </c>
      <c r="D144" s="207">
        <v>19</v>
      </c>
      <c r="E144" s="207">
        <v>7</v>
      </c>
      <c r="F144" s="207">
        <v>6</v>
      </c>
      <c r="G144" s="207">
        <v>10</v>
      </c>
      <c r="H144" s="207">
        <v>14</v>
      </c>
      <c r="I144" s="207">
        <v>18</v>
      </c>
      <c r="J144" s="207">
        <v>27</v>
      </c>
      <c r="K144" s="207">
        <v>18</v>
      </c>
      <c r="L144" s="207">
        <v>22</v>
      </c>
      <c r="M144" s="207">
        <v>24</v>
      </c>
      <c r="N144" s="207">
        <v>22</v>
      </c>
    </row>
    <row r="145" spans="1:14" x14ac:dyDescent="0.2">
      <c r="A145" s="216" t="s">
        <v>123</v>
      </c>
      <c r="B145" s="215">
        <v>693</v>
      </c>
      <c r="C145" s="215">
        <v>65</v>
      </c>
      <c r="D145" s="215">
        <v>48</v>
      </c>
      <c r="E145" s="215">
        <v>62</v>
      </c>
      <c r="F145" s="215">
        <v>57</v>
      </c>
      <c r="G145" s="215">
        <v>52</v>
      </c>
      <c r="H145" s="215">
        <v>48</v>
      </c>
      <c r="I145" s="215">
        <v>47</v>
      </c>
      <c r="J145" s="215">
        <v>74</v>
      </c>
      <c r="K145" s="215">
        <v>50</v>
      </c>
      <c r="L145" s="215">
        <v>62</v>
      </c>
      <c r="M145" s="215">
        <v>59</v>
      </c>
      <c r="N145" s="215">
        <v>69</v>
      </c>
    </row>
    <row r="146" spans="1:14" x14ac:dyDescent="0.2">
      <c r="A146" s="209" t="s">
        <v>124</v>
      </c>
      <c r="B146" s="207">
        <v>194</v>
      </c>
      <c r="C146" s="207">
        <v>14</v>
      </c>
      <c r="D146" s="207">
        <v>10</v>
      </c>
      <c r="E146" s="207">
        <v>20</v>
      </c>
      <c r="F146" s="207">
        <v>11</v>
      </c>
      <c r="G146" s="207">
        <v>10</v>
      </c>
      <c r="H146" s="207">
        <v>30</v>
      </c>
      <c r="I146" s="207">
        <v>15</v>
      </c>
      <c r="J146" s="207">
        <v>16</v>
      </c>
      <c r="K146" s="207">
        <v>17</v>
      </c>
      <c r="L146" s="207">
        <v>16</v>
      </c>
      <c r="M146" s="207">
        <v>16</v>
      </c>
      <c r="N146" s="207">
        <v>19</v>
      </c>
    </row>
    <row r="147" spans="1:14" x14ac:dyDescent="0.2">
      <c r="A147" s="216" t="s">
        <v>125</v>
      </c>
      <c r="B147" s="215">
        <v>129</v>
      </c>
      <c r="C147" s="215">
        <v>12</v>
      </c>
      <c r="D147" s="215">
        <v>9</v>
      </c>
      <c r="E147" s="215">
        <v>11</v>
      </c>
      <c r="F147" s="215">
        <v>11</v>
      </c>
      <c r="G147" s="215">
        <v>7</v>
      </c>
      <c r="H147" s="215">
        <v>12</v>
      </c>
      <c r="I147" s="215">
        <v>11</v>
      </c>
      <c r="J147" s="215">
        <v>13</v>
      </c>
      <c r="K147" s="215">
        <v>11</v>
      </c>
      <c r="L147" s="215">
        <v>8</v>
      </c>
      <c r="M147" s="215">
        <v>11</v>
      </c>
      <c r="N147" s="215">
        <v>13</v>
      </c>
    </row>
    <row r="148" spans="1:14" x14ac:dyDescent="0.2">
      <c r="A148" s="209" t="s">
        <v>126</v>
      </c>
      <c r="B148" s="207">
        <v>68</v>
      </c>
      <c r="C148" s="207">
        <v>5</v>
      </c>
      <c r="D148" s="207">
        <v>7</v>
      </c>
      <c r="E148" s="207">
        <v>3</v>
      </c>
      <c r="F148" s="207">
        <v>2</v>
      </c>
      <c r="G148" s="207">
        <v>3</v>
      </c>
      <c r="H148" s="207">
        <v>6</v>
      </c>
      <c r="I148" s="207">
        <v>7</v>
      </c>
      <c r="J148" s="207">
        <v>12</v>
      </c>
      <c r="K148" s="207">
        <v>4</v>
      </c>
      <c r="L148" s="207">
        <v>7</v>
      </c>
      <c r="M148" s="207">
        <v>8</v>
      </c>
      <c r="N148" s="207">
        <v>4</v>
      </c>
    </row>
    <row r="149" spans="1:14" x14ac:dyDescent="0.2">
      <c r="A149" s="216" t="s">
        <v>127</v>
      </c>
      <c r="B149" s="215">
        <v>166</v>
      </c>
      <c r="C149" s="215">
        <v>12</v>
      </c>
      <c r="D149" s="215">
        <v>12</v>
      </c>
      <c r="E149" s="215">
        <v>11</v>
      </c>
      <c r="F149" s="215">
        <v>3</v>
      </c>
      <c r="G149" s="215">
        <v>6</v>
      </c>
      <c r="H149" s="215">
        <v>16</v>
      </c>
      <c r="I149" s="215">
        <v>17</v>
      </c>
      <c r="J149" s="215">
        <v>10</v>
      </c>
      <c r="K149" s="215">
        <v>14</v>
      </c>
      <c r="L149" s="215">
        <v>17</v>
      </c>
      <c r="M149" s="215">
        <v>27</v>
      </c>
      <c r="N149" s="215">
        <v>21</v>
      </c>
    </row>
    <row r="150" spans="1:14" x14ac:dyDescent="0.2">
      <c r="A150" s="209" t="s">
        <v>128</v>
      </c>
      <c r="B150" s="207">
        <v>145</v>
      </c>
      <c r="C150" s="207">
        <v>12</v>
      </c>
      <c r="D150" s="207">
        <v>16</v>
      </c>
      <c r="E150" s="207">
        <v>11</v>
      </c>
      <c r="F150" s="207">
        <v>8</v>
      </c>
      <c r="G150" s="207">
        <v>8</v>
      </c>
      <c r="H150" s="207">
        <v>8</v>
      </c>
      <c r="I150" s="207">
        <v>12</v>
      </c>
      <c r="J150" s="207">
        <v>11</v>
      </c>
      <c r="K150" s="207">
        <v>9</v>
      </c>
      <c r="L150" s="207">
        <v>12</v>
      </c>
      <c r="M150" s="207">
        <v>17</v>
      </c>
      <c r="N150" s="207">
        <v>21</v>
      </c>
    </row>
    <row r="151" spans="1:14" x14ac:dyDescent="0.2">
      <c r="A151" s="216" t="s">
        <v>129</v>
      </c>
      <c r="B151" s="215">
        <v>58</v>
      </c>
      <c r="C151" s="215">
        <v>3</v>
      </c>
      <c r="D151" s="215">
        <v>4</v>
      </c>
      <c r="E151" s="215">
        <v>2</v>
      </c>
      <c r="F151" s="215">
        <v>2</v>
      </c>
      <c r="G151" s="215">
        <v>6</v>
      </c>
      <c r="H151" s="215">
        <v>4</v>
      </c>
      <c r="I151" s="215">
        <v>7</v>
      </c>
      <c r="J151" s="215">
        <v>8</v>
      </c>
      <c r="K151" s="215">
        <v>6</v>
      </c>
      <c r="L151" s="215">
        <v>4</v>
      </c>
      <c r="M151" s="215">
        <v>5</v>
      </c>
      <c r="N151" s="215">
        <v>7</v>
      </c>
    </row>
    <row r="152" spans="1:14" x14ac:dyDescent="0.2">
      <c r="A152" s="209" t="s">
        <v>130</v>
      </c>
      <c r="B152" s="207">
        <v>70</v>
      </c>
      <c r="C152" s="207">
        <v>5</v>
      </c>
      <c r="D152" s="207">
        <v>1</v>
      </c>
      <c r="E152" s="207">
        <v>4</v>
      </c>
      <c r="F152" s="207">
        <v>3</v>
      </c>
      <c r="G152" s="207">
        <v>6</v>
      </c>
      <c r="H152" s="207">
        <v>10</v>
      </c>
      <c r="I152" s="207">
        <v>4</v>
      </c>
      <c r="J152" s="207">
        <v>7</v>
      </c>
      <c r="K152" s="207">
        <v>6</v>
      </c>
      <c r="L152" s="207">
        <v>4</v>
      </c>
      <c r="M152" s="207">
        <v>10</v>
      </c>
      <c r="N152" s="207">
        <v>10</v>
      </c>
    </row>
    <row r="153" spans="1:14" x14ac:dyDescent="0.2">
      <c r="A153" s="216" t="s">
        <v>131</v>
      </c>
      <c r="B153" s="215">
        <v>136</v>
      </c>
      <c r="C153" s="215">
        <v>6</v>
      </c>
      <c r="D153" s="215">
        <v>9</v>
      </c>
      <c r="E153" s="215">
        <v>8</v>
      </c>
      <c r="F153" s="215">
        <v>9</v>
      </c>
      <c r="G153" s="215">
        <v>8</v>
      </c>
      <c r="H153" s="215">
        <v>3</v>
      </c>
      <c r="I153" s="215">
        <v>12</v>
      </c>
      <c r="J153" s="215">
        <v>10</v>
      </c>
      <c r="K153" s="215">
        <v>15</v>
      </c>
      <c r="L153" s="215">
        <v>22</v>
      </c>
      <c r="M153" s="215">
        <v>21</v>
      </c>
      <c r="N153" s="215">
        <v>13</v>
      </c>
    </row>
    <row r="154" spans="1:14" x14ac:dyDescent="0.2">
      <c r="A154" s="209" t="s">
        <v>132</v>
      </c>
      <c r="B154" s="207">
        <v>187</v>
      </c>
      <c r="C154" s="207">
        <v>25</v>
      </c>
      <c r="D154" s="207">
        <v>19</v>
      </c>
      <c r="E154" s="207">
        <v>6</v>
      </c>
      <c r="F154" s="207">
        <v>7</v>
      </c>
      <c r="G154" s="207">
        <v>10</v>
      </c>
      <c r="H154" s="207">
        <v>18</v>
      </c>
      <c r="I154" s="207">
        <v>10</v>
      </c>
      <c r="J154" s="207">
        <v>9</v>
      </c>
      <c r="K154" s="207">
        <v>17</v>
      </c>
      <c r="L154" s="207">
        <v>17</v>
      </c>
      <c r="M154" s="207">
        <v>19</v>
      </c>
      <c r="N154" s="207">
        <v>30</v>
      </c>
    </row>
    <row r="155" spans="1:14" x14ac:dyDescent="0.2">
      <c r="A155" s="216" t="s">
        <v>133</v>
      </c>
      <c r="B155" s="215">
        <v>74</v>
      </c>
      <c r="C155" s="215">
        <v>7</v>
      </c>
      <c r="D155" s="215">
        <v>8</v>
      </c>
      <c r="E155" s="215">
        <v>7</v>
      </c>
      <c r="F155" s="215">
        <v>5</v>
      </c>
      <c r="G155" s="215">
        <v>8</v>
      </c>
      <c r="H155" s="215">
        <v>4</v>
      </c>
      <c r="I155" s="215">
        <v>4</v>
      </c>
      <c r="J155" s="215">
        <v>6</v>
      </c>
      <c r="K155" s="215">
        <v>8</v>
      </c>
      <c r="L155" s="215">
        <v>4</v>
      </c>
      <c r="M155" s="215">
        <v>5</v>
      </c>
      <c r="N155" s="215">
        <v>8</v>
      </c>
    </row>
    <row r="156" spans="1:14" ht="25.5" x14ac:dyDescent="0.2">
      <c r="A156" s="209" t="s">
        <v>134</v>
      </c>
      <c r="B156" s="207">
        <v>39</v>
      </c>
      <c r="C156" s="207">
        <v>5</v>
      </c>
      <c r="D156" s="207">
        <v>3</v>
      </c>
      <c r="E156" s="207">
        <v>7</v>
      </c>
      <c r="F156" s="207">
        <v>4</v>
      </c>
      <c r="G156" s="210">
        <v>0</v>
      </c>
      <c r="H156" s="207">
        <v>1</v>
      </c>
      <c r="I156" s="207">
        <v>2</v>
      </c>
      <c r="J156" s="207">
        <v>2</v>
      </c>
      <c r="K156" s="207">
        <v>3</v>
      </c>
      <c r="L156" s="207">
        <v>4</v>
      </c>
      <c r="M156" s="207">
        <v>2</v>
      </c>
      <c r="N156" s="207">
        <v>6</v>
      </c>
    </row>
    <row r="157" spans="1:14" x14ac:dyDescent="0.2">
      <c r="A157" s="216" t="s">
        <v>135</v>
      </c>
      <c r="B157" s="215">
        <v>80</v>
      </c>
      <c r="C157" s="215">
        <v>7</v>
      </c>
      <c r="D157" s="215">
        <v>5</v>
      </c>
      <c r="E157" s="215">
        <v>8</v>
      </c>
      <c r="F157" s="215">
        <v>2</v>
      </c>
      <c r="G157" s="215">
        <v>3</v>
      </c>
      <c r="H157" s="215">
        <v>8</v>
      </c>
      <c r="I157" s="215">
        <v>9</v>
      </c>
      <c r="J157" s="215">
        <v>6</v>
      </c>
      <c r="K157" s="215">
        <v>6</v>
      </c>
      <c r="L157" s="215">
        <v>7</v>
      </c>
      <c r="M157" s="215">
        <v>5</v>
      </c>
      <c r="N157" s="215">
        <v>14</v>
      </c>
    </row>
    <row r="158" spans="1:14" x14ac:dyDescent="0.2">
      <c r="A158" s="209" t="s">
        <v>136</v>
      </c>
      <c r="B158" s="207">
        <v>57</v>
      </c>
      <c r="C158" s="207">
        <v>2</v>
      </c>
      <c r="D158" s="207">
        <v>5</v>
      </c>
      <c r="E158" s="207">
        <v>4</v>
      </c>
      <c r="F158" s="207">
        <v>3</v>
      </c>
      <c r="G158" s="210">
        <v>0</v>
      </c>
      <c r="H158" s="207">
        <v>3</v>
      </c>
      <c r="I158" s="207">
        <v>8</v>
      </c>
      <c r="J158" s="207">
        <v>1</v>
      </c>
      <c r="K158" s="207">
        <v>3</v>
      </c>
      <c r="L158" s="207">
        <v>6</v>
      </c>
      <c r="M158" s="207">
        <v>10</v>
      </c>
      <c r="N158" s="207">
        <v>12</v>
      </c>
    </row>
    <row r="159" spans="1:14" x14ac:dyDescent="0.2">
      <c r="A159" s="216" t="s">
        <v>137</v>
      </c>
      <c r="B159" s="215">
        <v>54</v>
      </c>
      <c r="C159" s="215">
        <v>10</v>
      </c>
      <c r="D159" s="215">
        <v>6</v>
      </c>
      <c r="E159" s="215">
        <v>5</v>
      </c>
      <c r="F159" s="215">
        <v>5</v>
      </c>
      <c r="G159" s="215">
        <v>1</v>
      </c>
      <c r="H159" s="215">
        <v>6</v>
      </c>
      <c r="I159" s="215">
        <v>4</v>
      </c>
      <c r="J159" s="215">
        <v>4</v>
      </c>
      <c r="K159" s="215">
        <v>2</v>
      </c>
      <c r="L159" s="215">
        <v>3</v>
      </c>
      <c r="M159" s="215">
        <v>1</v>
      </c>
      <c r="N159" s="215">
        <v>7</v>
      </c>
    </row>
    <row r="160" spans="1:14" x14ac:dyDescent="0.2">
      <c r="A160" s="209" t="s">
        <v>138</v>
      </c>
      <c r="B160" s="207">
        <v>19</v>
      </c>
      <c r="C160" s="207">
        <v>2</v>
      </c>
      <c r="D160" s="210">
        <v>0</v>
      </c>
      <c r="E160" s="207">
        <v>1</v>
      </c>
      <c r="F160" s="207">
        <v>2</v>
      </c>
      <c r="G160" s="210">
        <v>0</v>
      </c>
      <c r="H160" s="207">
        <v>4</v>
      </c>
      <c r="I160" s="207">
        <v>2</v>
      </c>
      <c r="J160" s="210">
        <v>0</v>
      </c>
      <c r="K160" s="207">
        <v>2</v>
      </c>
      <c r="L160" s="210">
        <v>0</v>
      </c>
      <c r="M160" s="207">
        <v>1</v>
      </c>
      <c r="N160" s="207">
        <v>5</v>
      </c>
    </row>
    <row r="161" spans="1:14" x14ac:dyDescent="0.2">
      <c r="A161" s="218" t="s">
        <v>30</v>
      </c>
      <c r="B161" s="215">
        <v>1667</v>
      </c>
      <c r="C161" s="215">
        <v>106</v>
      </c>
      <c r="D161" s="215">
        <v>175</v>
      </c>
      <c r="E161" s="215">
        <v>113</v>
      </c>
      <c r="F161" s="215">
        <v>129</v>
      </c>
      <c r="G161" s="215">
        <v>122</v>
      </c>
      <c r="H161" s="215">
        <v>141</v>
      </c>
      <c r="I161" s="215">
        <v>131</v>
      </c>
      <c r="J161" s="215">
        <v>146</v>
      </c>
      <c r="K161" s="215">
        <v>137</v>
      </c>
      <c r="L161" s="215">
        <v>150</v>
      </c>
      <c r="M161" s="215">
        <v>135</v>
      </c>
      <c r="N161" s="215">
        <v>182</v>
      </c>
    </row>
    <row r="162" spans="1:14" x14ac:dyDescent="0.2">
      <c r="A162" s="209" t="s">
        <v>159</v>
      </c>
      <c r="B162" s="207">
        <v>391</v>
      </c>
      <c r="C162" s="207">
        <v>21</v>
      </c>
      <c r="D162" s="207">
        <v>52</v>
      </c>
      <c r="E162" s="207">
        <v>24</v>
      </c>
      <c r="F162" s="207">
        <v>41</v>
      </c>
      <c r="G162" s="207">
        <v>29</v>
      </c>
      <c r="H162" s="207">
        <v>28</v>
      </c>
      <c r="I162" s="207">
        <v>32</v>
      </c>
      <c r="J162" s="207">
        <v>37</v>
      </c>
      <c r="K162" s="207">
        <v>26</v>
      </c>
      <c r="L162" s="207">
        <v>28</v>
      </c>
      <c r="M162" s="207">
        <v>31</v>
      </c>
      <c r="N162" s="207">
        <v>42</v>
      </c>
    </row>
    <row r="163" spans="1:14" x14ac:dyDescent="0.2">
      <c r="A163" s="216" t="s">
        <v>160</v>
      </c>
      <c r="B163" s="215">
        <v>67</v>
      </c>
      <c r="C163" s="215">
        <v>5</v>
      </c>
      <c r="D163" s="215">
        <v>6</v>
      </c>
      <c r="E163" s="215">
        <v>4</v>
      </c>
      <c r="F163" s="215">
        <v>3</v>
      </c>
      <c r="G163" s="215">
        <v>4</v>
      </c>
      <c r="H163" s="215">
        <v>8</v>
      </c>
      <c r="I163" s="215">
        <v>9</v>
      </c>
      <c r="J163" s="215">
        <v>6</v>
      </c>
      <c r="K163" s="215">
        <v>5</v>
      </c>
      <c r="L163" s="215">
        <v>10</v>
      </c>
      <c r="M163" s="215">
        <v>4</v>
      </c>
      <c r="N163" s="215">
        <v>3</v>
      </c>
    </row>
    <row r="164" spans="1:14" x14ac:dyDescent="0.2">
      <c r="A164" s="209" t="s">
        <v>161</v>
      </c>
      <c r="B164" s="207">
        <v>54</v>
      </c>
      <c r="C164" s="207">
        <v>4</v>
      </c>
      <c r="D164" s="207">
        <v>8</v>
      </c>
      <c r="E164" s="207">
        <v>4</v>
      </c>
      <c r="F164" s="207">
        <v>3</v>
      </c>
      <c r="G164" s="207">
        <v>5</v>
      </c>
      <c r="H164" s="207">
        <v>3</v>
      </c>
      <c r="I164" s="207">
        <v>2</v>
      </c>
      <c r="J164" s="207">
        <v>4</v>
      </c>
      <c r="K164" s="207">
        <v>5</v>
      </c>
      <c r="L164" s="207">
        <v>3</v>
      </c>
      <c r="M164" s="207">
        <v>8</v>
      </c>
      <c r="N164" s="207">
        <v>5</v>
      </c>
    </row>
    <row r="165" spans="1:14" x14ac:dyDescent="0.2">
      <c r="A165" s="216" t="s">
        <v>162</v>
      </c>
      <c r="B165" s="215">
        <v>82</v>
      </c>
      <c r="C165" s="215">
        <v>6</v>
      </c>
      <c r="D165" s="215">
        <v>8</v>
      </c>
      <c r="E165" s="215">
        <v>5</v>
      </c>
      <c r="F165" s="215">
        <v>4</v>
      </c>
      <c r="G165" s="215">
        <v>2</v>
      </c>
      <c r="H165" s="215">
        <v>2</v>
      </c>
      <c r="I165" s="215">
        <v>5</v>
      </c>
      <c r="J165" s="215">
        <v>6</v>
      </c>
      <c r="K165" s="215">
        <v>5</v>
      </c>
      <c r="L165" s="215">
        <v>9</v>
      </c>
      <c r="M165" s="215">
        <v>10</v>
      </c>
      <c r="N165" s="215">
        <v>20</v>
      </c>
    </row>
    <row r="166" spans="1:14" x14ac:dyDescent="0.2">
      <c r="A166" s="209" t="s">
        <v>163</v>
      </c>
      <c r="B166" s="207">
        <v>466</v>
      </c>
      <c r="C166" s="207">
        <v>34</v>
      </c>
      <c r="D166" s="207">
        <v>55</v>
      </c>
      <c r="E166" s="207">
        <v>39</v>
      </c>
      <c r="F166" s="207">
        <v>33</v>
      </c>
      <c r="G166" s="207">
        <v>39</v>
      </c>
      <c r="H166" s="207">
        <v>45</v>
      </c>
      <c r="I166" s="207">
        <v>32</v>
      </c>
      <c r="J166" s="207">
        <v>36</v>
      </c>
      <c r="K166" s="207">
        <v>38</v>
      </c>
      <c r="L166" s="207">
        <v>38</v>
      </c>
      <c r="M166" s="207">
        <v>35</v>
      </c>
      <c r="N166" s="207">
        <v>42</v>
      </c>
    </row>
    <row r="167" spans="1:14" x14ac:dyDescent="0.2">
      <c r="A167" s="216" t="s">
        <v>164</v>
      </c>
      <c r="B167" s="215">
        <v>64</v>
      </c>
      <c r="C167" s="215">
        <v>2</v>
      </c>
      <c r="D167" s="215">
        <v>3</v>
      </c>
      <c r="E167" s="215">
        <v>4</v>
      </c>
      <c r="F167" s="215">
        <v>2</v>
      </c>
      <c r="G167" s="215">
        <v>7</v>
      </c>
      <c r="H167" s="215">
        <v>6</v>
      </c>
      <c r="I167" s="215">
        <v>5</v>
      </c>
      <c r="J167" s="215">
        <v>5</v>
      </c>
      <c r="K167" s="215">
        <v>10</v>
      </c>
      <c r="L167" s="215">
        <v>9</v>
      </c>
      <c r="M167" s="215">
        <v>3</v>
      </c>
      <c r="N167" s="215">
        <v>8</v>
      </c>
    </row>
    <row r="168" spans="1:14" x14ac:dyDescent="0.2">
      <c r="A168" s="209" t="s">
        <v>165</v>
      </c>
      <c r="B168" s="207">
        <v>143</v>
      </c>
      <c r="C168" s="207">
        <v>9</v>
      </c>
      <c r="D168" s="207">
        <v>14</v>
      </c>
      <c r="E168" s="207">
        <v>10</v>
      </c>
      <c r="F168" s="207">
        <v>5</v>
      </c>
      <c r="G168" s="207">
        <v>12</v>
      </c>
      <c r="H168" s="207">
        <v>11</v>
      </c>
      <c r="I168" s="207">
        <v>17</v>
      </c>
      <c r="J168" s="207">
        <v>14</v>
      </c>
      <c r="K168" s="207">
        <v>12</v>
      </c>
      <c r="L168" s="207">
        <v>14</v>
      </c>
      <c r="M168" s="207">
        <v>8</v>
      </c>
      <c r="N168" s="207">
        <v>17</v>
      </c>
    </row>
    <row r="169" spans="1:14" x14ac:dyDescent="0.2">
      <c r="A169" s="216" t="s">
        <v>166</v>
      </c>
      <c r="B169" s="215">
        <v>118</v>
      </c>
      <c r="C169" s="215">
        <v>3</v>
      </c>
      <c r="D169" s="215">
        <v>10</v>
      </c>
      <c r="E169" s="215">
        <v>5</v>
      </c>
      <c r="F169" s="215">
        <v>15</v>
      </c>
      <c r="G169" s="215">
        <v>6</v>
      </c>
      <c r="H169" s="215">
        <v>9</v>
      </c>
      <c r="I169" s="215">
        <v>7</v>
      </c>
      <c r="J169" s="215">
        <v>14</v>
      </c>
      <c r="K169" s="215">
        <v>13</v>
      </c>
      <c r="L169" s="215">
        <v>11</v>
      </c>
      <c r="M169" s="215">
        <v>13</v>
      </c>
      <c r="N169" s="215">
        <v>12</v>
      </c>
    </row>
    <row r="170" spans="1:14" x14ac:dyDescent="0.2">
      <c r="A170" s="209" t="s">
        <v>167</v>
      </c>
      <c r="B170" s="207">
        <v>25</v>
      </c>
      <c r="C170" s="207">
        <v>2</v>
      </c>
      <c r="D170" s="207">
        <v>5</v>
      </c>
      <c r="E170" s="210">
        <v>0</v>
      </c>
      <c r="F170" s="210">
        <v>0</v>
      </c>
      <c r="G170" s="210">
        <v>0</v>
      </c>
      <c r="H170" s="207">
        <v>3</v>
      </c>
      <c r="I170" s="207">
        <v>3</v>
      </c>
      <c r="J170" s="207">
        <v>4</v>
      </c>
      <c r="K170" s="207">
        <v>3</v>
      </c>
      <c r="L170" s="207">
        <v>4</v>
      </c>
      <c r="M170" s="210">
        <v>0</v>
      </c>
      <c r="N170" s="207">
        <v>1</v>
      </c>
    </row>
    <row r="171" spans="1:14" x14ac:dyDescent="0.2">
      <c r="A171" s="216" t="s">
        <v>168</v>
      </c>
      <c r="B171" s="215">
        <v>97</v>
      </c>
      <c r="C171" s="215">
        <v>7</v>
      </c>
      <c r="D171" s="215">
        <v>4</v>
      </c>
      <c r="E171" s="215">
        <v>7</v>
      </c>
      <c r="F171" s="215">
        <v>11</v>
      </c>
      <c r="G171" s="215">
        <v>7</v>
      </c>
      <c r="H171" s="215">
        <v>13</v>
      </c>
      <c r="I171" s="215">
        <v>8</v>
      </c>
      <c r="J171" s="215">
        <v>7</v>
      </c>
      <c r="K171" s="215">
        <v>4</v>
      </c>
      <c r="L171" s="215">
        <v>9</v>
      </c>
      <c r="M171" s="215">
        <v>8</v>
      </c>
      <c r="N171" s="215">
        <v>12</v>
      </c>
    </row>
    <row r="172" spans="1:14" x14ac:dyDescent="0.2">
      <c r="A172" s="209" t="s">
        <v>169</v>
      </c>
      <c r="B172" s="207">
        <v>60</v>
      </c>
      <c r="C172" s="207">
        <v>8</v>
      </c>
      <c r="D172" s="207">
        <v>3</v>
      </c>
      <c r="E172" s="207">
        <v>5</v>
      </c>
      <c r="F172" s="207">
        <v>3</v>
      </c>
      <c r="G172" s="207">
        <v>5</v>
      </c>
      <c r="H172" s="207">
        <v>5</v>
      </c>
      <c r="I172" s="207">
        <v>5</v>
      </c>
      <c r="J172" s="207">
        <v>5</v>
      </c>
      <c r="K172" s="207">
        <v>8</v>
      </c>
      <c r="L172" s="207">
        <v>6</v>
      </c>
      <c r="M172" s="207">
        <v>4</v>
      </c>
      <c r="N172" s="207">
        <v>3</v>
      </c>
    </row>
    <row r="173" spans="1:14" x14ac:dyDescent="0.2">
      <c r="A173" s="216" t="s">
        <v>170</v>
      </c>
      <c r="B173" s="215">
        <v>82</v>
      </c>
      <c r="C173" s="215">
        <v>4</v>
      </c>
      <c r="D173" s="215">
        <v>6</v>
      </c>
      <c r="E173" s="215">
        <v>5</v>
      </c>
      <c r="F173" s="215">
        <v>7</v>
      </c>
      <c r="G173" s="215">
        <v>5</v>
      </c>
      <c r="H173" s="215">
        <v>6</v>
      </c>
      <c r="I173" s="215">
        <v>5</v>
      </c>
      <c r="J173" s="215">
        <v>8</v>
      </c>
      <c r="K173" s="215">
        <v>5</v>
      </c>
      <c r="L173" s="215">
        <v>8</v>
      </c>
      <c r="M173" s="215">
        <v>8</v>
      </c>
      <c r="N173" s="215">
        <v>15</v>
      </c>
    </row>
    <row r="174" spans="1:14" x14ac:dyDescent="0.2">
      <c r="A174" s="209" t="s">
        <v>171</v>
      </c>
      <c r="B174" s="207">
        <v>18</v>
      </c>
      <c r="C174" s="207">
        <v>1</v>
      </c>
      <c r="D174" s="207">
        <v>1</v>
      </c>
      <c r="E174" s="207">
        <v>1</v>
      </c>
      <c r="F174" s="207">
        <v>2</v>
      </c>
      <c r="G174" s="207">
        <v>1</v>
      </c>
      <c r="H174" s="207">
        <v>2</v>
      </c>
      <c r="I174" s="207">
        <v>1</v>
      </c>
      <c r="J174" s="210">
        <v>0</v>
      </c>
      <c r="K174" s="207">
        <v>3</v>
      </c>
      <c r="L174" s="207">
        <v>1</v>
      </c>
      <c r="M174" s="207">
        <v>3</v>
      </c>
      <c r="N174" s="207">
        <v>2</v>
      </c>
    </row>
    <row r="175" spans="1:14" x14ac:dyDescent="0.2">
      <c r="A175" s="218" t="s">
        <v>31</v>
      </c>
      <c r="B175" s="215">
        <v>3616</v>
      </c>
      <c r="C175" s="215">
        <v>260</v>
      </c>
      <c r="D175" s="215">
        <v>363</v>
      </c>
      <c r="E175" s="215">
        <v>335</v>
      </c>
      <c r="F175" s="215">
        <v>230</v>
      </c>
      <c r="G175" s="215">
        <v>253</v>
      </c>
      <c r="H175" s="215">
        <v>272</v>
      </c>
      <c r="I175" s="215">
        <v>276</v>
      </c>
      <c r="J175" s="215">
        <v>370</v>
      </c>
      <c r="K175" s="215">
        <v>284</v>
      </c>
      <c r="L175" s="215">
        <v>329</v>
      </c>
      <c r="M175" s="215">
        <v>280</v>
      </c>
      <c r="N175" s="215">
        <v>364</v>
      </c>
    </row>
    <row r="176" spans="1:14" x14ac:dyDescent="0.2">
      <c r="A176" s="209" t="s">
        <v>172</v>
      </c>
      <c r="B176" s="207">
        <v>924</v>
      </c>
      <c r="C176" s="207">
        <v>53</v>
      </c>
      <c r="D176" s="207">
        <v>99</v>
      </c>
      <c r="E176" s="207">
        <v>81</v>
      </c>
      <c r="F176" s="207">
        <v>52</v>
      </c>
      <c r="G176" s="207">
        <v>77</v>
      </c>
      <c r="H176" s="207">
        <v>80</v>
      </c>
      <c r="I176" s="207">
        <v>62</v>
      </c>
      <c r="J176" s="207">
        <v>96</v>
      </c>
      <c r="K176" s="207">
        <v>71</v>
      </c>
      <c r="L176" s="207">
        <v>80</v>
      </c>
      <c r="M176" s="207">
        <v>78</v>
      </c>
      <c r="N176" s="207">
        <v>95</v>
      </c>
    </row>
    <row r="177" spans="1:14" x14ac:dyDescent="0.2">
      <c r="A177" s="216" t="s">
        <v>16</v>
      </c>
      <c r="B177" s="215">
        <v>71</v>
      </c>
      <c r="C177" s="215">
        <v>2</v>
      </c>
      <c r="D177" s="215">
        <v>6</v>
      </c>
      <c r="E177" s="215">
        <v>3</v>
      </c>
      <c r="F177" s="215">
        <v>4</v>
      </c>
      <c r="G177" s="215">
        <v>3</v>
      </c>
      <c r="H177" s="215">
        <v>3</v>
      </c>
      <c r="I177" s="215">
        <v>9</v>
      </c>
      <c r="J177" s="215">
        <v>9</v>
      </c>
      <c r="K177" s="215">
        <v>7</v>
      </c>
      <c r="L177" s="215">
        <v>9</v>
      </c>
      <c r="M177" s="215">
        <v>5</v>
      </c>
      <c r="N177" s="215">
        <v>11</v>
      </c>
    </row>
    <row r="178" spans="1:14" x14ac:dyDescent="0.2">
      <c r="A178" s="209" t="s">
        <v>173</v>
      </c>
      <c r="B178" s="207">
        <v>239</v>
      </c>
      <c r="C178" s="207">
        <v>7</v>
      </c>
      <c r="D178" s="207">
        <v>16</v>
      </c>
      <c r="E178" s="207">
        <v>19</v>
      </c>
      <c r="F178" s="207">
        <v>12</v>
      </c>
      <c r="G178" s="207">
        <v>15</v>
      </c>
      <c r="H178" s="207">
        <v>17</v>
      </c>
      <c r="I178" s="207">
        <v>12</v>
      </c>
      <c r="J178" s="207">
        <v>30</v>
      </c>
      <c r="K178" s="207">
        <v>14</v>
      </c>
      <c r="L178" s="207">
        <v>29</v>
      </c>
      <c r="M178" s="207">
        <v>25</v>
      </c>
      <c r="N178" s="207">
        <v>43</v>
      </c>
    </row>
    <row r="179" spans="1:14" x14ac:dyDescent="0.2">
      <c r="A179" s="216" t="s">
        <v>174</v>
      </c>
      <c r="B179" s="215">
        <v>331</v>
      </c>
      <c r="C179" s="215">
        <v>40</v>
      </c>
      <c r="D179" s="215">
        <v>36</v>
      </c>
      <c r="E179" s="215">
        <v>67</v>
      </c>
      <c r="F179" s="215">
        <v>21</v>
      </c>
      <c r="G179" s="215">
        <v>13</v>
      </c>
      <c r="H179" s="215">
        <v>15</v>
      </c>
      <c r="I179" s="215">
        <v>13</v>
      </c>
      <c r="J179" s="215">
        <v>20</v>
      </c>
      <c r="K179" s="215">
        <v>18</v>
      </c>
      <c r="L179" s="215">
        <v>34</v>
      </c>
      <c r="M179" s="215">
        <v>21</v>
      </c>
      <c r="N179" s="215">
        <v>33</v>
      </c>
    </row>
    <row r="180" spans="1:14" x14ac:dyDescent="0.2">
      <c r="A180" s="209" t="s">
        <v>175</v>
      </c>
      <c r="B180" s="207">
        <v>29</v>
      </c>
      <c r="C180" s="207">
        <v>1</v>
      </c>
      <c r="D180" s="207">
        <v>5</v>
      </c>
      <c r="E180" s="207">
        <v>1</v>
      </c>
      <c r="F180" s="207">
        <v>2</v>
      </c>
      <c r="G180" s="207">
        <v>3</v>
      </c>
      <c r="H180" s="207">
        <v>2</v>
      </c>
      <c r="I180" s="207">
        <v>4</v>
      </c>
      <c r="J180" s="207">
        <v>2</v>
      </c>
      <c r="K180" s="207">
        <v>3</v>
      </c>
      <c r="L180" s="207">
        <v>2</v>
      </c>
      <c r="M180" s="207">
        <v>4</v>
      </c>
      <c r="N180" s="210">
        <v>0</v>
      </c>
    </row>
    <row r="181" spans="1:14" x14ac:dyDescent="0.2">
      <c r="A181" s="216" t="s">
        <v>176</v>
      </c>
      <c r="B181" s="215">
        <v>177</v>
      </c>
      <c r="C181" s="215">
        <v>14</v>
      </c>
      <c r="D181" s="215">
        <v>30</v>
      </c>
      <c r="E181" s="215">
        <v>16</v>
      </c>
      <c r="F181" s="215">
        <v>11</v>
      </c>
      <c r="G181" s="215">
        <v>13</v>
      </c>
      <c r="H181" s="215">
        <v>13</v>
      </c>
      <c r="I181" s="215">
        <v>21</v>
      </c>
      <c r="J181" s="215">
        <v>13</v>
      </c>
      <c r="K181" s="215">
        <v>8</v>
      </c>
      <c r="L181" s="215">
        <v>18</v>
      </c>
      <c r="M181" s="215">
        <v>13</v>
      </c>
      <c r="N181" s="215">
        <v>7</v>
      </c>
    </row>
    <row r="182" spans="1:14" x14ac:dyDescent="0.2">
      <c r="A182" s="209" t="s">
        <v>177</v>
      </c>
      <c r="B182" s="207">
        <v>43</v>
      </c>
      <c r="C182" s="207">
        <v>7</v>
      </c>
      <c r="D182" s="207">
        <v>2</v>
      </c>
      <c r="E182" s="207">
        <v>2</v>
      </c>
      <c r="F182" s="207">
        <v>4</v>
      </c>
      <c r="G182" s="207">
        <v>1</v>
      </c>
      <c r="H182" s="207">
        <v>1</v>
      </c>
      <c r="I182" s="207">
        <v>6</v>
      </c>
      <c r="J182" s="207">
        <v>6</v>
      </c>
      <c r="K182" s="207">
        <v>6</v>
      </c>
      <c r="L182" s="207">
        <v>2</v>
      </c>
      <c r="M182" s="207">
        <v>2</v>
      </c>
      <c r="N182" s="207">
        <v>4</v>
      </c>
    </row>
    <row r="183" spans="1:14" x14ac:dyDescent="0.2">
      <c r="A183" s="216" t="s">
        <v>178</v>
      </c>
      <c r="B183" s="215">
        <v>822</v>
      </c>
      <c r="C183" s="215">
        <v>60</v>
      </c>
      <c r="D183" s="215">
        <v>92</v>
      </c>
      <c r="E183" s="215">
        <v>75</v>
      </c>
      <c r="F183" s="215">
        <v>68</v>
      </c>
      <c r="G183" s="215">
        <v>60</v>
      </c>
      <c r="H183" s="215">
        <v>72</v>
      </c>
      <c r="I183" s="215">
        <v>64</v>
      </c>
      <c r="J183" s="215">
        <v>87</v>
      </c>
      <c r="K183" s="215">
        <v>64</v>
      </c>
      <c r="L183" s="215">
        <v>65</v>
      </c>
      <c r="M183" s="215">
        <v>60</v>
      </c>
      <c r="N183" s="215">
        <v>55</v>
      </c>
    </row>
    <row r="184" spans="1:14" x14ac:dyDescent="0.2">
      <c r="A184" s="209" t="s">
        <v>179</v>
      </c>
      <c r="B184" s="207">
        <v>172</v>
      </c>
      <c r="C184" s="207">
        <v>10</v>
      </c>
      <c r="D184" s="207">
        <v>16</v>
      </c>
      <c r="E184" s="207">
        <v>9</v>
      </c>
      <c r="F184" s="207">
        <v>9</v>
      </c>
      <c r="G184" s="207">
        <v>14</v>
      </c>
      <c r="H184" s="207">
        <v>19</v>
      </c>
      <c r="I184" s="207">
        <v>16</v>
      </c>
      <c r="J184" s="207">
        <v>17</v>
      </c>
      <c r="K184" s="207">
        <v>14</v>
      </c>
      <c r="L184" s="207">
        <v>16</v>
      </c>
      <c r="M184" s="207">
        <v>17</v>
      </c>
      <c r="N184" s="207">
        <v>15</v>
      </c>
    </row>
    <row r="185" spans="1:14" x14ac:dyDescent="0.2">
      <c r="A185" s="216" t="s">
        <v>180</v>
      </c>
      <c r="B185" s="215">
        <v>88</v>
      </c>
      <c r="C185" s="215">
        <v>3</v>
      </c>
      <c r="D185" s="215">
        <v>2</v>
      </c>
      <c r="E185" s="215">
        <v>4</v>
      </c>
      <c r="F185" s="215">
        <v>3</v>
      </c>
      <c r="G185" s="215">
        <v>7</v>
      </c>
      <c r="H185" s="215">
        <v>4</v>
      </c>
      <c r="I185" s="215">
        <v>7</v>
      </c>
      <c r="J185" s="215">
        <v>8</v>
      </c>
      <c r="K185" s="215">
        <v>11</v>
      </c>
      <c r="L185" s="215">
        <v>21</v>
      </c>
      <c r="M185" s="215">
        <v>5</v>
      </c>
      <c r="N185" s="215">
        <v>13</v>
      </c>
    </row>
    <row r="186" spans="1:14" x14ac:dyDescent="0.2">
      <c r="A186" s="209" t="s">
        <v>23</v>
      </c>
      <c r="B186" s="207">
        <v>41</v>
      </c>
      <c r="C186" s="207">
        <v>1</v>
      </c>
      <c r="D186" s="207">
        <v>1</v>
      </c>
      <c r="E186" s="207">
        <v>3</v>
      </c>
      <c r="F186" s="207">
        <v>3</v>
      </c>
      <c r="G186" s="207">
        <v>4</v>
      </c>
      <c r="H186" s="207">
        <v>3</v>
      </c>
      <c r="I186" s="207">
        <v>5</v>
      </c>
      <c r="J186" s="207">
        <v>3</v>
      </c>
      <c r="K186" s="207">
        <v>2</v>
      </c>
      <c r="L186" s="207">
        <v>5</v>
      </c>
      <c r="M186" s="207">
        <v>4</v>
      </c>
      <c r="N186" s="207">
        <v>7</v>
      </c>
    </row>
    <row r="187" spans="1:14" x14ac:dyDescent="0.2">
      <c r="A187" s="216" t="s">
        <v>181</v>
      </c>
      <c r="B187" s="215">
        <v>83</v>
      </c>
      <c r="C187" s="215">
        <v>8</v>
      </c>
      <c r="D187" s="215">
        <v>6</v>
      </c>
      <c r="E187" s="215">
        <v>5</v>
      </c>
      <c r="F187" s="215">
        <v>5</v>
      </c>
      <c r="G187" s="215">
        <v>4</v>
      </c>
      <c r="H187" s="215">
        <v>5</v>
      </c>
      <c r="I187" s="215">
        <v>5</v>
      </c>
      <c r="J187" s="215">
        <v>10</v>
      </c>
      <c r="K187" s="215">
        <v>9</v>
      </c>
      <c r="L187" s="215">
        <v>5</v>
      </c>
      <c r="M187" s="215">
        <v>12</v>
      </c>
      <c r="N187" s="215">
        <v>9</v>
      </c>
    </row>
    <row r="188" spans="1:14" x14ac:dyDescent="0.2">
      <c r="A188" s="209" t="s">
        <v>182</v>
      </c>
      <c r="B188" s="207">
        <v>86</v>
      </c>
      <c r="C188" s="207">
        <v>9</v>
      </c>
      <c r="D188" s="207">
        <v>9</v>
      </c>
      <c r="E188" s="207">
        <v>5</v>
      </c>
      <c r="F188" s="207">
        <v>1</v>
      </c>
      <c r="G188" s="207">
        <v>4</v>
      </c>
      <c r="H188" s="207">
        <v>4</v>
      </c>
      <c r="I188" s="207">
        <v>4</v>
      </c>
      <c r="J188" s="207">
        <v>10</v>
      </c>
      <c r="K188" s="207">
        <v>10</v>
      </c>
      <c r="L188" s="207">
        <v>9</v>
      </c>
      <c r="M188" s="207">
        <v>8</v>
      </c>
      <c r="N188" s="207">
        <v>13</v>
      </c>
    </row>
    <row r="189" spans="1:14" x14ac:dyDescent="0.2">
      <c r="A189" s="216" t="s">
        <v>183</v>
      </c>
      <c r="B189" s="215">
        <v>123</v>
      </c>
      <c r="C189" s="215">
        <v>9</v>
      </c>
      <c r="D189" s="215">
        <v>8</v>
      </c>
      <c r="E189" s="215">
        <v>11</v>
      </c>
      <c r="F189" s="215">
        <v>5</v>
      </c>
      <c r="G189" s="215">
        <v>12</v>
      </c>
      <c r="H189" s="215">
        <v>13</v>
      </c>
      <c r="I189" s="215">
        <v>11</v>
      </c>
      <c r="J189" s="215">
        <v>22</v>
      </c>
      <c r="K189" s="215">
        <v>7</v>
      </c>
      <c r="L189" s="215">
        <v>6</v>
      </c>
      <c r="M189" s="215">
        <v>2</v>
      </c>
      <c r="N189" s="215">
        <v>17</v>
      </c>
    </row>
    <row r="190" spans="1:14" x14ac:dyDescent="0.2">
      <c r="A190" s="209" t="s">
        <v>184</v>
      </c>
      <c r="B190" s="207">
        <v>52</v>
      </c>
      <c r="C190" s="207">
        <v>3</v>
      </c>
      <c r="D190" s="207">
        <v>6</v>
      </c>
      <c r="E190" s="207">
        <v>2</v>
      </c>
      <c r="F190" s="207">
        <v>5</v>
      </c>
      <c r="G190" s="207">
        <v>3</v>
      </c>
      <c r="H190" s="207">
        <v>2</v>
      </c>
      <c r="I190" s="207">
        <v>6</v>
      </c>
      <c r="J190" s="207">
        <v>5</v>
      </c>
      <c r="K190" s="207">
        <v>5</v>
      </c>
      <c r="L190" s="207">
        <v>6</v>
      </c>
      <c r="M190" s="207">
        <v>5</v>
      </c>
      <c r="N190" s="207">
        <v>4</v>
      </c>
    </row>
    <row r="191" spans="1:14" x14ac:dyDescent="0.2">
      <c r="A191" s="216" t="s">
        <v>185</v>
      </c>
      <c r="B191" s="215">
        <v>75</v>
      </c>
      <c r="C191" s="215">
        <v>6</v>
      </c>
      <c r="D191" s="215">
        <v>6</v>
      </c>
      <c r="E191" s="215">
        <v>4</v>
      </c>
      <c r="F191" s="215">
        <v>2</v>
      </c>
      <c r="G191" s="215">
        <v>5</v>
      </c>
      <c r="H191" s="215">
        <v>7</v>
      </c>
      <c r="I191" s="215">
        <v>7</v>
      </c>
      <c r="J191" s="215">
        <v>8</v>
      </c>
      <c r="K191" s="215">
        <v>11</v>
      </c>
      <c r="L191" s="215">
        <v>5</v>
      </c>
      <c r="M191" s="215">
        <v>6</v>
      </c>
      <c r="N191" s="215">
        <v>8</v>
      </c>
    </row>
    <row r="192" spans="1:14" x14ac:dyDescent="0.2">
      <c r="A192" s="209" t="s">
        <v>186</v>
      </c>
      <c r="B192" s="207">
        <v>56</v>
      </c>
      <c r="C192" s="207">
        <v>2</v>
      </c>
      <c r="D192" s="207">
        <v>4</v>
      </c>
      <c r="E192" s="207">
        <v>6</v>
      </c>
      <c r="F192" s="207">
        <v>9</v>
      </c>
      <c r="G192" s="207">
        <v>3</v>
      </c>
      <c r="H192" s="207">
        <v>4</v>
      </c>
      <c r="I192" s="207">
        <v>8</v>
      </c>
      <c r="J192" s="207">
        <v>5</v>
      </c>
      <c r="K192" s="207">
        <v>2</v>
      </c>
      <c r="L192" s="207">
        <v>2</v>
      </c>
      <c r="M192" s="207">
        <v>5</v>
      </c>
      <c r="N192" s="207">
        <v>6</v>
      </c>
    </row>
    <row r="193" spans="1:14" x14ac:dyDescent="0.2">
      <c r="A193" s="216" t="s">
        <v>187</v>
      </c>
      <c r="B193" s="215">
        <v>14</v>
      </c>
      <c r="C193" s="217">
        <v>0</v>
      </c>
      <c r="D193" s="215">
        <v>2</v>
      </c>
      <c r="E193" s="217">
        <v>0</v>
      </c>
      <c r="F193" s="215">
        <v>1</v>
      </c>
      <c r="G193" s="215">
        <v>2</v>
      </c>
      <c r="H193" s="215">
        <v>2</v>
      </c>
      <c r="I193" s="215">
        <v>1</v>
      </c>
      <c r="J193" s="215">
        <v>2</v>
      </c>
      <c r="K193" s="215">
        <v>1</v>
      </c>
      <c r="L193" s="215">
        <v>1</v>
      </c>
      <c r="M193" s="217">
        <v>0</v>
      </c>
      <c r="N193" s="215">
        <v>2</v>
      </c>
    </row>
    <row r="194" spans="1:14" x14ac:dyDescent="0.2">
      <c r="A194" s="209" t="s">
        <v>188</v>
      </c>
      <c r="B194" s="207">
        <v>78</v>
      </c>
      <c r="C194" s="207">
        <v>10</v>
      </c>
      <c r="D194" s="207">
        <v>7</v>
      </c>
      <c r="E194" s="207">
        <v>8</v>
      </c>
      <c r="F194" s="207">
        <v>3</v>
      </c>
      <c r="G194" s="207">
        <v>2</v>
      </c>
      <c r="H194" s="207">
        <v>3</v>
      </c>
      <c r="I194" s="207">
        <v>5</v>
      </c>
      <c r="J194" s="207">
        <v>7</v>
      </c>
      <c r="K194" s="207">
        <v>13</v>
      </c>
      <c r="L194" s="207">
        <v>5</v>
      </c>
      <c r="M194" s="207">
        <v>4</v>
      </c>
      <c r="N194" s="207">
        <v>11</v>
      </c>
    </row>
    <row r="195" spans="1:14" x14ac:dyDescent="0.2">
      <c r="A195" s="216" t="s">
        <v>189</v>
      </c>
      <c r="B195" s="215">
        <v>26</v>
      </c>
      <c r="C195" s="215">
        <v>4</v>
      </c>
      <c r="D195" s="215">
        <v>3</v>
      </c>
      <c r="E195" s="215">
        <v>2</v>
      </c>
      <c r="F195" s="215">
        <v>2</v>
      </c>
      <c r="G195" s="215">
        <v>2</v>
      </c>
      <c r="H195" s="215">
        <v>1</v>
      </c>
      <c r="I195" s="215">
        <v>3</v>
      </c>
      <c r="J195" s="215">
        <v>4</v>
      </c>
      <c r="K195" s="215">
        <v>1</v>
      </c>
      <c r="L195" s="215">
        <v>3</v>
      </c>
      <c r="M195" s="215">
        <v>1</v>
      </c>
      <c r="N195" s="217">
        <v>0</v>
      </c>
    </row>
    <row r="196" spans="1:14" x14ac:dyDescent="0.2">
      <c r="A196" s="209" t="s">
        <v>190</v>
      </c>
      <c r="B196" s="207">
        <v>61</v>
      </c>
      <c r="C196" s="207">
        <v>8</v>
      </c>
      <c r="D196" s="207">
        <v>5</v>
      </c>
      <c r="E196" s="207">
        <v>7</v>
      </c>
      <c r="F196" s="207">
        <v>6</v>
      </c>
      <c r="G196" s="207">
        <v>3</v>
      </c>
      <c r="H196" s="207">
        <v>2</v>
      </c>
      <c r="I196" s="207">
        <v>4</v>
      </c>
      <c r="J196" s="207">
        <v>5</v>
      </c>
      <c r="K196" s="207">
        <v>6</v>
      </c>
      <c r="L196" s="207">
        <v>4</v>
      </c>
      <c r="M196" s="207">
        <v>3</v>
      </c>
      <c r="N196" s="207">
        <v>8</v>
      </c>
    </row>
    <row r="197" spans="1:14" x14ac:dyDescent="0.2">
      <c r="A197" s="216" t="s">
        <v>191</v>
      </c>
      <c r="B197" s="215">
        <v>25</v>
      </c>
      <c r="C197" s="215">
        <v>3</v>
      </c>
      <c r="D197" s="215">
        <v>2</v>
      </c>
      <c r="E197" s="215">
        <v>5</v>
      </c>
      <c r="F197" s="215">
        <v>2</v>
      </c>
      <c r="G197" s="215">
        <v>3</v>
      </c>
      <c r="H197" s="217">
        <v>0</v>
      </c>
      <c r="I197" s="215">
        <v>3</v>
      </c>
      <c r="J197" s="215">
        <v>1</v>
      </c>
      <c r="K197" s="215">
        <v>1</v>
      </c>
      <c r="L197" s="215">
        <v>2</v>
      </c>
      <c r="M197" s="217">
        <v>0</v>
      </c>
      <c r="N197" s="215">
        <v>3</v>
      </c>
    </row>
    <row r="198" spans="1:14" x14ac:dyDescent="0.2">
      <c r="A198" s="206" t="s">
        <v>32</v>
      </c>
      <c r="B198" s="207">
        <v>1208</v>
      </c>
      <c r="C198" s="207">
        <v>100</v>
      </c>
      <c r="D198" s="207">
        <v>72</v>
      </c>
      <c r="E198" s="207">
        <v>142</v>
      </c>
      <c r="F198" s="207">
        <v>73</v>
      </c>
      <c r="G198" s="207">
        <v>94</v>
      </c>
      <c r="H198" s="207">
        <v>109</v>
      </c>
      <c r="I198" s="207">
        <v>105</v>
      </c>
      <c r="J198" s="207">
        <v>112</v>
      </c>
      <c r="K198" s="207">
        <v>99</v>
      </c>
      <c r="L198" s="207">
        <v>104</v>
      </c>
      <c r="M198" s="207">
        <v>86</v>
      </c>
      <c r="N198" s="207">
        <v>112</v>
      </c>
    </row>
    <row r="199" spans="1:14" x14ac:dyDescent="0.2">
      <c r="A199" s="216" t="s">
        <v>250</v>
      </c>
      <c r="B199" s="215">
        <v>561</v>
      </c>
      <c r="C199" s="215">
        <v>50</v>
      </c>
      <c r="D199" s="215">
        <v>29</v>
      </c>
      <c r="E199" s="215">
        <v>58</v>
      </c>
      <c r="F199" s="215">
        <v>29</v>
      </c>
      <c r="G199" s="215">
        <v>39</v>
      </c>
      <c r="H199" s="215">
        <v>43</v>
      </c>
      <c r="I199" s="215">
        <v>44</v>
      </c>
      <c r="J199" s="215">
        <v>59</v>
      </c>
      <c r="K199" s="215">
        <v>56</v>
      </c>
      <c r="L199" s="215">
        <v>53</v>
      </c>
      <c r="M199" s="215">
        <v>44</v>
      </c>
      <c r="N199" s="215">
        <v>57</v>
      </c>
    </row>
    <row r="200" spans="1:14" x14ac:dyDescent="0.2">
      <c r="A200" s="209" t="s">
        <v>251</v>
      </c>
      <c r="B200" s="207">
        <v>365</v>
      </c>
      <c r="C200" s="207">
        <v>24</v>
      </c>
      <c r="D200" s="207">
        <v>25</v>
      </c>
      <c r="E200" s="207">
        <v>48</v>
      </c>
      <c r="F200" s="207">
        <v>28</v>
      </c>
      <c r="G200" s="207">
        <v>32</v>
      </c>
      <c r="H200" s="207">
        <v>39</v>
      </c>
      <c r="I200" s="207">
        <v>33</v>
      </c>
      <c r="J200" s="207">
        <v>24</v>
      </c>
      <c r="K200" s="207">
        <v>15</v>
      </c>
      <c r="L200" s="207">
        <v>35</v>
      </c>
      <c r="M200" s="207">
        <v>25</v>
      </c>
      <c r="N200" s="207">
        <v>37</v>
      </c>
    </row>
    <row r="201" spans="1:14" x14ac:dyDescent="0.2">
      <c r="A201" s="216" t="s">
        <v>252</v>
      </c>
      <c r="B201" s="215">
        <v>282</v>
      </c>
      <c r="C201" s="215">
        <v>26</v>
      </c>
      <c r="D201" s="215">
        <v>18</v>
      </c>
      <c r="E201" s="215">
        <v>36</v>
      </c>
      <c r="F201" s="215">
        <v>16</v>
      </c>
      <c r="G201" s="215">
        <v>23</v>
      </c>
      <c r="H201" s="215">
        <v>27</v>
      </c>
      <c r="I201" s="215">
        <v>28</v>
      </c>
      <c r="J201" s="215">
        <v>29</v>
      </c>
      <c r="K201" s="215">
        <v>28</v>
      </c>
      <c r="L201" s="215">
        <v>16</v>
      </c>
      <c r="M201" s="215">
        <v>17</v>
      </c>
      <c r="N201" s="215">
        <v>18</v>
      </c>
    </row>
    <row r="202" spans="1:14" x14ac:dyDescent="0.2">
      <c r="A202" s="208" t="s">
        <v>296</v>
      </c>
      <c r="B202" s="207">
        <v>2213</v>
      </c>
      <c r="C202" s="207">
        <v>164</v>
      </c>
      <c r="D202" s="207">
        <v>215</v>
      </c>
      <c r="E202" s="207">
        <v>149</v>
      </c>
      <c r="F202" s="207">
        <v>177</v>
      </c>
      <c r="G202" s="207">
        <v>184</v>
      </c>
      <c r="H202" s="207">
        <v>188</v>
      </c>
      <c r="I202" s="207">
        <v>227</v>
      </c>
      <c r="J202" s="207">
        <v>230</v>
      </c>
      <c r="K202" s="207">
        <v>138</v>
      </c>
      <c r="L202" s="207">
        <v>142</v>
      </c>
      <c r="M202" s="207">
        <v>163</v>
      </c>
      <c r="N202" s="207">
        <v>236</v>
      </c>
    </row>
    <row r="203" spans="1:14" x14ac:dyDescent="0.2">
      <c r="A203" s="218" t="s">
        <v>34</v>
      </c>
      <c r="B203" s="215">
        <v>391</v>
      </c>
      <c r="C203" s="215">
        <v>36</v>
      </c>
      <c r="D203" s="215">
        <v>33</v>
      </c>
      <c r="E203" s="215">
        <v>24</v>
      </c>
      <c r="F203" s="215">
        <v>23</v>
      </c>
      <c r="G203" s="215">
        <v>42</v>
      </c>
      <c r="H203" s="215">
        <v>29</v>
      </c>
      <c r="I203" s="215">
        <v>40</v>
      </c>
      <c r="J203" s="215">
        <v>48</v>
      </c>
      <c r="K203" s="215">
        <v>33</v>
      </c>
      <c r="L203" s="215">
        <v>25</v>
      </c>
      <c r="M203" s="215">
        <v>21</v>
      </c>
      <c r="N203" s="215">
        <v>37</v>
      </c>
    </row>
    <row r="204" spans="1:14" x14ac:dyDescent="0.2">
      <c r="A204" s="209" t="s">
        <v>192</v>
      </c>
      <c r="B204" s="207">
        <v>139</v>
      </c>
      <c r="C204" s="207">
        <v>11</v>
      </c>
      <c r="D204" s="207">
        <v>11</v>
      </c>
      <c r="E204" s="207">
        <v>11</v>
      </c>
      <c r="F204" s="207">
        <v>6</v>
      </c>
      <c r="G204" s="207">
        <v>12</v>
      </c>
      <c r="H204" s="207">
        <v>9</v>
      </c>
      <c r="I204" s="207">
        <v>13</v>
      </c>
      <c r="J204" s="207">
        <v>18</v>
      </c>
      <c r="K204" s="207">
        <v>13</v>
      </c>
      <c r="L204" s="207">
        <v>11</v>
      </c>
      <c r="M204" s="207">
        <v>10</v>
      </c>
      <c r="N204" s="207">
        <v>14</v>
      </c>
    </row>
    <row r="205" spans="1:14" x14ac:dyDescent="0.2">
      <c r="A205" s="216" t="s">
        <v>193</v>
      </c>
      <c r="B205" s="215">
        <v>61</v>
      </c>
      <c r="C205" s="215">
        <v>6</v>
      </c>
      <c r="D205" s="215">
        <v>6</v>
      </c>
      <c r="E205" s="215">
        <v>2</v>
      </c>
      <c r="F205" s="215">
        <v>7</v>
      </c>
      <c r="G205" s="215">
        <v>11</v>
      </c>
      <c r="H205" s="215">
        <v>4</v>
      </c>
      <c r="I205" s="215">
        <v>3</v>
      </c>
      <c r="J205" s="215">
        <v>8</v>
      </c>
      <c r="K205" s="215">
        <v>4</v>
      </c>
      <c r="L205" s="215">
        <v>2</v>
      </c>
      <c r="M205" s="215">
        <v>4</v>
      </c>
      <c r="N205" s="215">
        <v>4</v>
      </c>
    </row>
    <row r="206" spans="1:14" x14ac:dyDescent="0.2">
      <c r="A206" s="209" t="s">
        <v>194</v>
      </c>
      <c r="B206" s="207">
        <v>15</v>
      </c>
      <c r="C206" s="210">
        <v>0</v>
      </c>
      <c r="D206" s="207">
        <v>3</v>
      </c>
      <c r="E206" s="210">
        <v>0</v>
      </c>
      <c r="F206" s="210">
        <v>0</v>
      </c>
      <c r="G206" s="207">
        <v>1</v>
      </c>
      <c r="H206" s="207">
        <v>1</v>
      </c>
      <c r="I206" s="207">
        <v>3</v>
      </c>
      <c r="J206" s="207">
        <v>1</v>
      </c>
      <c r="K206" s="207">
        <v>1</v>
      </c>
      <c r="L206" s="207">
        <v>2</v>
      </c>
      <c r="M206" s="207">
        <v>1</v>
      </c>
      <c r="N206" s="207">
        <v>2</v>
      </c>
    </row>
    <row r="207" spans="1:14" x14ac:dyDescent="0.2">
      <c r="A207" s="216" t="s">
        <v>195</v>
      </c>
      <c r="B207" s="215">
        <v>27</v>
      </c>
      <c r="C207" s="215">
        <v>1</v>
      </c>
      <c r="D207" s="217">
        <v>0</v>
      </c>
      <c r="E207" s="215">
        <v>2</v>
      </c>
      <c r="F207" s="215">
        <v>2</v>
      </c>
      <c r="G207" s="215">
        <v>6</v>
      </c>
      <c r="H207" s="215">
        <v>3</v>
      </c>
      <c r="I207" s="215">
        <v>1</v>
      </c>
      <c r="J207" s="215">
        <v>3</v>
      </c>
      <c r="K207" s="215">
        <v>4</v>
      </c>
      <c r="L207" s="215">
        <v>3</v>
      </c>
      <c r="M207" s="215">
        <v>1</v>
      </c>
      <c r="N207" s="215">
        <v>1</v>
      </c>
    </row>
    <row r="208" spans="1:14" x14ac:dyDescent="0.2">
      <c r="A208" s="209" t="s">
        <v>196</v>
      </c>
      <c r="B208" s="207">
        <v>38</v>
      </c>
      <c r="C208" s="207">
        <v>4</v>
      </c>
      <c r="D208" s="207">
        <v>7</v>
      </c>
      <c r="E208" s="207">
        <v>4</v>
      </c>
      <c r="F208" s="207">
        <v>1</v>
      </c>
      <c r="G208" s="207">
        <v>2</v>
      </c>
      <c r="H208" s="207">
        <v>2</v>
      </c>
      <c r="I208" s="207">
        <v>5</v>
      </c>
      <c r="J208" s="207">
        <v>4</v>
      </c>
      <c r="K208" s="207">
        <v>1</v>
      </c>
      <c r="L208" s="207">
        <v>2</v>
      </c>
      <c r="M208" s="207">
        <v>1</v>
      </c>
      <c r="N208" s="207">
        <v>5</v>
      </c>
    </row>
    <row r="209" spans="1:14" x14ac:dyDescent="0.2">
      <c r="A209" s="216" t="s">
        <v>197</v>
      </c>
      <c r="B209" s="215">
        <v>60</v>
      </c>
      <c r="C209" s="215">
        <v>5</v>
      </c>
      <c r="D209" s="215">
        <v>5</v>
      </c>
      <c r="E209" s="215">
        <v>3</v>
      </c>
      <c r="F209" s="215">
        <v>3</v>
      </c>
      <c r="G209" s="215">
        <v>6</v>
      </c>
      <c r="H209" s="215">
        <v>7</v>
      </c>
      <c r="I209" s="215">
        <v>9</v>
      </c>
      <c r="J209" s="215">
        <v>10</v>
      </c>
      <c r="K209" s="215">
        <v>3</v>
      </c>
      <c r="L209" s="215">
        <v>4</v>
      </c>
      <c r="M209" s="215">
        <v>2</v>
      </c>
      <c r="N209" s="215">
        <v>3</v>
      </c>
    </row>
    <row r="210" spans="1:14" x14ac:dyDescent="0.2">
      <c r="A210" s="209" t="s">
        <v>198</v>
      </c>
      <c r="B210" s="207">
        <v>14</v>
      </c>
      <c r="C210" s="207">
        <v>3</v>
      </c>
      <c r="D210" s="210">
        <v>0</v>
      </c>
      <c r="E210" s="210">
        <v>0</v>
      </c>
      <c r="F210" s="207">
        <v>1</v>
      </c>
      <c r="G210" s="207">
        <v>1</v>
      </c>
      <c r="H210" s="207">
        <v>1</v>
      </c>
      <c r="I210" s="207">
        <v>1</v>
      </c>
      <c r="J210" s="207">
        <v>2</v>
      </c>
      <c r="K210" s="207">
        <v>1</v>
      </c>
      <c r="L210" s="210">
        <v>0</v>
      </c>
      <c r="M210" s="210">
        <v>0</v>
      </c>
      <c r="N210" s="207">
        <v>4</v>
      </c>
    </row>
    <row r="211" spans="1:14" x14ac:dyDescent="0.2">
      <c r="A211" s="216" t="s">
        <v>199</v>
      </c>
      <c r="B211" s="215">
        <v>6</v>
      </c>
      <c r="C211" s="215">
        <v>1</v>
      </c>
      <c r="D211" s="215">
        <v>1</v>
      </c>
      <c r="E211" s="217">
        <v>0</v>
      </c>
      <c r="F211" s="215">
        <v>1</v>
      </c>
      <c r="G211" s="217">
        <v>0</v>
      </c>
      <c r="H211" s="217">
        <v>0</v>
      </c>
      <c r="I211" s="217">
        <v>0</v>
      </c>
      <c r="J211" s="215">
        <v>1</v>
      </c>
      <c r="K211" s="217">
        <v>0</v>
      </c>
      <c r="L211" s="217">
        <v>0</v>
      </c>
      <c r="M211" s="215">
        <v>1</v>
      </c>
      <c r="N211" s="215">
        <v>1</v>
      </c>
    </row>
    <row r="212" spans="1:14" x14ac:dyDescent="0.2">
      <c r="A212" s="209" t="s">
        <v>200</v>
      </c>
      <c r="B212" s="207">
        <v>5</v>
      </c>
      <c r="C212" s="210">
        <v>0</v>
      </c>
      <c r="D212" s="210">
        <v>0</v>
      </c>
      <c r="E212" s="210">
        <v>0</v>
      </c>
      <c r="F212" s="210">
        <v>0</v>
      </c>
      <c r="G212" s="207">
        <v>1</v>
      </c>
      <c r="H212" s="210">
        <v>0</v>
      </c>
      <c r="I212" s="207">
        <v>1</v>
      </c>
      <c r="J212" s="207">
        <v>1</v>
      </c>
      <c r="K212" s="207">
        <v>1</v>
      </c>
      <c r="L212" s="210">
        <v>0</v>
      </c>
      <c r="M212" s="210">
        <v>0</v>
      </c>
      <c r="N212" s="207">
        <v>1</v>
      </c>
    </row>
    <row r="213" spans="1:14" x14ac:dyDescent="0.2">
      <c r="A213" s="216" t="s">
        <v>201</v>
      </c>
      <c r="B213" s="215">
        <v>15</v>
      </c>
      <c r="C213" s="215">
        <v>3</v>
      </c>
      <c r="D213" s="217">
        <v>0</v>
      </c>
      <c r="E213" s="215">
        <v>1</v>
      </c>
      <c r="F213" s="215">
        <v>1</v>
      </c>
      <c r="G213" s="215">
        <v>1</v>
      </c>
      <c r="H213" s="215">
        <v>1</v>
      </c>
      <c r="I213" s="215">
        <v>2</v>
      </c>
      <c r="J213" s="217">
        <v>0</v>
      </c>
      <c r="K213" s="215">
        <v>3</v>
      </c>
      <c r="L213" s="217">
        <v>0</v>
      </c>
      <c r="M213" s="215">
        <v>1</v>
      </c>
      <c r="N213" s="215">
        <v>2</v>
      </c>
    </row>
    <row r="214" spans="1:14" x14ac:dyDescent="0.2">
      <c r="A214" s="209" t="s">
        <v>202</v>
      </c>
      <c r="B214" s="207">
        <v>6</v>
      </c>
      <c r="C214" s="207">
        <v>1</v>
      </c>
      <c r="D214" s="210">
        <v>0</v>
      </c>
      <c r="E214" s="207">
        <v>1</v>
      </c>
      <c r="F214" s="207">
        <v>1</v>
      </c>
      <c r="G214" s="210">
        <v>0</v>
      </c>
      <c r="H214" s="207">
        <v>1</v>
      </c>
      <c r="I214" s="210">
        <v>0</v>
      </c>
      <c r="J214" s="210">
        <v>0</v>
      </c>
      <c r="K214" s="207">
        <v>1</v>
      </c>
      <c r="L214" s="207">
        <v>1</v>
      </c>
      <c r="M214" s="210">
        <v>0</v>
      </c>
      <c r="N214" s="210">
        <v>0</v>
      </c>
    </row>
    <row r="215" spans="1:14" x14ac:dyDescent="0.2">
      <c r="A215" s="216" t="s">
        <v>203</v>
      </c>
      <c r="B215" s="215">
        <v>5</v>
      </c>
      <c r="C215" s="215">
        <v>1</v>
      </c>
      <c r="D215" s="217">
        <v>0</v>
      </c>
      <c r="E215" s="217">
        <v>0</v>
      </c>
      <c r="F215" s="217">
        <v>0</v>
      </c>
      <c r="G215" s="215">
        <v>1</v>
      </c>
      <c r="H215" s="217">
        <v>0</v>
      </c>
      <c r="I215" s="215">
        <v>2</v>
      </c>
      <c r="J215" s="217">
        <v>0</v>
      </c>
      <c r="K215" s="215">
        <v>1</v>
      </c>
      <c r="L215" s="217">
        <v>0</v>
      </c>
      <c r="M215" s="217">
        <v>0</v>
      </c>
      <c r="N215" s="217">
        <v>0</v>
      </c>
    </row>
    <row r="216" spans="1:14" x14ac:dyDescent="0.2">
      <c r="A216" s="206" t="s">
        <v>35</v>
      </c>
      <c r="B216" s="207">
        <v>340</v>
      </c>
      <c r="C216" s="207">
        <v>21</v>
      </c>
      <c r="D216" s="207">
        <v>22</v>
      </c>
      <c r="E216" s="207">
        <v>22</v>
      </c>
      <c r="F216" s="207">
        <v>22</v>
      </c>
      <c r="G216" s="207">
        <v>24</v>
      </c>
      <c r="H216" s="207">
        <v>30</v>
      </c>
      <c r="I216" s="207">
        <v>44</v>
      </c>
      <c r="J216" s="207">
        <v>35</v>
      </c>
      <c r="K216" s="207">
        <v>12</v>
      </c>
      <c r="L216" s="207">
        <v>30</v>
      </c>
      <c r="M216" s="207">
        <v>29</v>
      </c>
      <c r="N216" s="207">
        <v>49</v>
      </c>
    </row>
    <row r="217" spans="1:14" x14ac:dyDescent="0.2">
      <c r="A217" s="216" t="s">
        <v>204</v>
      </c>
      <c r="B217" s="215">
        <v>242</v>
      </c>
      <c r="C217" s="215">
        <v>12</v>
      </c>
      <c r="D217" s="215">
        <v>13</v>
      </c>
      <c r="E217" s="215">
        <v>13</v>
      </c>
      <c r="F217" s="215">
        <v>16</v>
      </c>
      <c r="G217" s="215">
        <v>20</v>
      </c>
      <c r="H217" s="215">
        <v>22</v>
      </c>
      <c r="I217" s="215">
        <v>32</v>
      </c>
      <c r="J217" s="215">
        <v>24</v>
      </c>
      <c r="K217" s="215">
        <v>10</v>
      </c>
      <c r="L217" s="215">
        <v>21</v>
      </c>
      <c r="M217" s="215">
        <v>22</v>
      </c>
      <c r="N217" s="215">
        <v>37</v>
      </c>
    </row>
    <row r="218" spans="1:14" x14ac:dyDescent="0.2">
      <c r="A218" s="209" t="s">
        <v>205</v>
      </c>
      <c r="B218" s="207">
        <v>45</v>
      </c>
      <c r="C218" s="207">
        <v>4</v>
      </c>
      <c r="D218" s="207">
        <v>3</v>
      </c>
      <c r="E218" s="207">
        <v>4</v>
      </c>
      <c r="F218" s="207">
        <v>5</v>
      </c>
      <c r="G218" s="207">
        <v>2</v>
      </c>
      <c r="H218" s="207">
        <v>2</v>
      </c>
      <c r="I218" s="207">
        <v>3</v>
      </c>
      <c r="J218" s="207">
        <v>4</v>
      </c>
      <c r="K218" s="207">
        <v>2</v>
      </c>
      <c r="L218" s="207">
        <v>4</v>
      </c>
      <c r="M218" s="207">
        <v>4</v>
      </c>
      <c r="N218" s="207">
        <v>8</v>
      </c>
    </row>
    <row r="219" spans="1:14" x14ac:dyDescent="0.2">
      <c r="A219" s="216" t="s">
        <v>206</v>
      </c>
      <c r="B219" s="215">
        <v>23</v>
      </c>
      <c r="C219" s="215">
        <v>2</v>
      </c>
      <c r="D219" s="215">
        <v>3</v>
      </c>
      <c r="E219" s="215">
        <v>3</v>
      </c>
      <c r="F219" s="217">
        <v>0</v>
      </c>
      <c r="G219" s="215">
        <v>1</v>
      </c>
      <c r="H219" s="215">
        <v>2</v>
      </c>
      <c r="I219" s="215">
        <v>4</v>
      </c>
      <c r="J219" s="215">
        <v>2</v>
      </c>
      <c r="K219" s="217">
        <v>0</v>
      </c>
      <c r="L219" s="215">
        <v>3</v>
      </c>
      <c r="M219" s="215">
        <v>1</v>
      </c>
      <c r="N219" s="215">
        <v>2</v>
      </c>
    </row>
    <row r="220" spans="1:14" x14ac:dyDescent="0.2">
      <c r="A220" s="209" t="s">
        <v>207</v>
      </c>
      <c r="B220" s="207">
        <v>21</v>
      </c>
      <c r="C220" s="207">
        <v>2</v>
      </c>
      <c r="D220" s="207">
        <v>2</v>
      </c>
      <c r="E220" s="207">
        <v>2</v>
      </c>
      <c r="F220" s="207">
        <v>1</v>
      </c>
      <c r="G220" s="210">
        <v>0</v>
      </c>
      <c r="H220" s="207">
        <v>3</v>
      </c>
      <c r="I220" s="207">
        <v>4</v>
      </c>
      <c r="J220" s="207">
        <v>3</v>
      </c>
      <c r="K220" s="210">
        <v>0</v>
      </c>
      <c r="L220" s="207">
        <v>1</v>
      </c>
      <c r="M220" s="207">
        <v>1</v>
      </c>
      <c r="N220" s="207">
        <v>2</v>
      </c>
    </row>
    <row r="221" spans="1:14" ht="25.5" x14ac:dyDescent="0.2">
      <c r="A221" s="216" t="s">
        <v>208</v>
      </c>
      <c r="B221" s="215">
        <v>9</v>
      </c>
      <c r="C221" s="215">
        <v>1</v>
      </c>
      <c r="D221" s="215">
        <v>1</v>
      </c>
      <c r="E221" s="217">
        <v>0</v>
      </c>
      <c r="F221" s="217">
        <v>0</v>
      </c>
      <c r="G221" s="215">
        <v>1</v>
      </c>
      <c r="H221" s="215">
        <v>1</v>
      </c>
      <c r="I221" s="215">
        <v>1</v>
      </c>
      <c r="J221" s="215">
        <v>2</v>
      </c>
      <c r="K221" s="217">
        <v>0</v>
      </c>
      <c r="L221" s="215">
        <v>1</v>
      </c>
      <c r="M221" s="215">
        <v>1</v>
      </c>
      <c r="N221" s="217">
        <v>0</v>
      </c>
    </row>
    <row r="222" spans="1:14" x14ac:dyDescent="0.2">
      <c r="A222" s="206" t="s">
        <v>36</v>
      </c>
      <c r="B222" s="207">
        <v>284</v>
      </c>
      <c r="C222" s="207">
        <v>20</v>
      </c>
      <c r="D222" s="207">
        <v>28</v>
      </c>
      <c r="E222" s="207">
        <v>23</v>
      </c>
      <c r="F222" s="207">
        <v>22</v>
      </c>
      <c r="G222" s="207">
        <v>21</v>
      </c>
      <c r="H222" s="207">
        <v>31</v>
      </c>
      <c r="I222" s="207">
        <v>28</v>
      </c>
      <c r="J222" s="207">
        <v>22</v>
      </c>
      <c r="K222" s="207">
        <v>22</v>
      </c>
      <c r="L222" s="207">
        <v>15</v>
      </c>
      <c r="M222" s="207">
        <v>19</v>
      </c>
      <c r="N222" s="207">
        <v>33</v>
      </c>
    </row>
    <row r="223" spans="1:14" x14ac:dyDescent="0.2">
      <c r="A223" s="216" t="s">
        <v>36</v>
      </c>
      <c r="B223" s="215">
        <v>227</v>
      </c>
      <c r="C223" s="215">
        <v>16</v>
      </c>
      <c r="D223" s="215">
        <v>25</v>
      </c>
      <c r="E223" s="215">
        <v>21</v>
      </c>
      <c r="F223" s="215">
        <v>17</v>
      </c>
      <c r="G223" s="215">
        <v>17</v>
      </c>
      <c r="H223" s="215">
        <v>23</v>
      </c>
      <c r="I223" s="215">
        <v>19</v>
      </c>
      <c r="J223" s="215">
        <v>14</v>
      </c>
      <c r="K223" s="215">
        <v>18</v>
      </c>
      <c r="L223" s="215">
        <v>8</v>
      </c>
      <c r="M223" s="215">
        <v>19</v>
      </c>
      <c r="N223" s="215">
        <v>30</v>
      </c>
    </row>
    <row r="224" spans="1:14" x14ac:dyDescent="0.2">
      <c r="A224" s="209" t="s">
        <v>209</v>
      </c>
      <c r="B224" s="207">
        <v>31</v>
      </c>
      <c r="C224" s="207">
        <v>2</v>
      </c>
      <c r="D224" s="207">
        <v>1</v>
      </c>
      <c r="E224" s="210">
        <v>0</v>
      </c>
      <c r="F224" s="207">
        <v>2</v>
      </c>
      <c r="G224" s="210">
        <v>0</v>
      </c>
      <c r="H224" s="207">
        <v>4</v>
      </c>
      <c r="I224" s="207">
        <v>8</v>
      </c>
      <c r="J224" s="207">
        <v>8</v>
      </c>
      <c r="K224" s="207">
        <v>1</v>
      </c>
      <c r="L224" s="207">
        <v>4</v>
      </c>
      <c r="M224" s="210">
        <v>0</v>
      </c>
      <c r="N224" s="207">
        <v>1</v>
      </c>
    </row>
    <row r="225" spans="1:14" x14ac:dyDescent="0.2">
      <c r="A225" s="216" t="s">
        <v>210</v>
      </c>
      <c r="B225" s="215">
        <v>11</v>
      </c>
      <c r="C225" s="215">
        <v>1</v>
      </c>
      <c r="D225" s="215">
        <v>1</v>
      </c>
      <c r="E225" s="217">
        <v>0</v>
      </c>
      <c r="F225" s="215">
        <v>2</v>
      </c>
      <c r="G225" s="215">
        <v>2</v>
      </c>
      <c r="H225" s="217">
        <v>0</v>
      </c>
      <c r="I225" s="217">
        <v>0</v>
      </c>
      <c r="J225" s="217">
        <v>0</v>
      </c>
      <c r="K225" s="215">
        <v>1</v>
      </c>
      <c r="L225" s="215">
        <v>3</v>
      </c>
      <c r="M225" s="217">
        <v>0</v>
      </c>
      <c r="N225" s="215">
        <v>1</v>
      </c>
    </row>
    <row r="226" spans="1:14" x14ac:dyDescent="0.2">
      <c r="A226" s="209" t="s">
        <v>211</v>
      </c>
      <c r="B226" s="207">
        <v>15</v>
      </c>
      <c r="C226" s="207">
        <v>1</v>
      </c>
      <c r="D226" s="207">
        <v>1</v>
      </c>
      <c r="E226" s="207">
        <v>2</v>
      </c>
      <c r="F226" s="207">
        <v>1</v>
      </c>
      <c r="G226" s="207">
        <v>2</v>
      </c>
      <c r="H226" s="207">
        <v>4</v>
      </c>
      <c r="I226" s="207">
        <v>1</v>
      </c>
      <c r="J226" s="210">
        <v>0</v>
      </c>
      <c r="K226" s="207">
        <v>2</v>
      </c>
      <c r="L226" s="210">
        <v>0</v>
      </c>
      <c r="M226" s="210">
        <v>0</v>
      </c>
      <c r="N226" s="207">
        <v>1</v>
      </c>
    </row>
    <row r="227" spans="1:14" x14ac:dyDescent="0.2">
      <c r="A227" s="218" t="s">
        <v>37</v>
      </c>
      <c r="B227" s="215">
        <v>327</v>
      </c>
      <c r="C227" s="215">
        <v>25</v>
      </c>
      <c r="D227" s="215">
        <v>38</v>
      </c>
      <c r="E227" s="215">
        <v>28</v>
      </c>
      <c r="F227" s="215">
        <v>29</v>
      </c>
      <c r="G227" s="215">
        <v>19</v>
      </c>
      <c r="H227" s="215">
        <v>28</v>
      </c>
      <c r="I227" s="215">
        <v>29</v>
      </c>
      <c r="J227" s="215">
        <v>32</v>
      </c>
      <c r="K227" s="215">
        <v>17</v>
      </c>
      <c r="L227" s="215">
        <v>17</v>
      </c>
      <c r="M227" s="215">
        <v>30</v>
      </c>
      <c r="N227" s="215">
        <v>35</v>
      </c>
    </row>
    <row r="228" spans="1:14" x14ac:dyDescent="0.2">
      <c r="A228" s="209" t="s">
        <v>229</v>
      </c>
      <c r="B228" s="207">
        <v>98</v>
      </c>
      <c r="C228" s="207">
        <v>7</v>
      </c>
      <c r="D228" s="207">
        <v>15</v>
      </c>
      <c r="E228" s="207">
        <v>7</v>
      </c>
      <c r="F228" s="207">
        <v>4</v>
      </c>
      <c r="G228" s="207">
        <v>2</v>
      </c>
      <c r="H228" s="207">
        <v>7</v>
      </c>
      <c r="I228" s="207">
        <v>7</v>
      </c>
      <c r="J228" s="207">
        <v>15</v>
      </c>
      <c r="K228" s="207">
        <v>4</v>
      </c>
      <c r="L228" s="207">
        <v>9</v>
      </c>
      <c r="M228" s="207">
        <v>12</v>
      </c>
      <c r="N228" s="207">
        <v>9</v>
      </c>
    </row>
    <row r="229" spans="1:14" x14ac:dyDescent="0.2">
      <c r="A229" s="216" t="s">
        <v>230</v>
      </c>
      <c r="B229" s="215">
        <v>22</v>
      </c>
      <c r="C229" s="215">
        <v>1</v>
      </c>
      <c r="D229" s="217">
        <v>0</v>
      </c>
      <c r="E229" s="215">
        <v>2</v>
      </c>
      <c r="F229" s="215">
        <v>4</v>
      </c>
      <c r="G229" s="215">
        <v>2</v>
      </c>
      <c r="H229" s="215">
        <v>3</v>
      </c>
      <c r="I229" s="215">
        <v>2</v>
      </c>
      <c r="J229" s="217">
        <v>0</v>
      </c>
      <c r="K229" s="215">
        <v>2</v>
      </c>
      <c r="L229" s="215">
        <v>2</v>
      </c>
      <c r="M229" s="215">
        <v>2</v>
      </c>
      <c r="N229" s="215">
        <v>2</v>
      </c>
    </row>
    <row r="230" spans="1:14" x14ac:dyDescent="0.2">
      <c r="A230" s="209" t="s">
        <v>231</v>
      </c>
      <c r="B230" s="207">
        <v>12</v>
      </c>
      <c r="C230" s="207">
        <v>1</v>
      </c>
      <c r="D230" s="207">
        <v>1</v>
      </c>
      <c r="E230" s="210">
        <v>0</v>
      </c>
      <c r="F230" s="207">
        <v>2</v>
      </c>
      <c r="G230" s="210">
        <v>0</v>
      </c>
      <c r="H230" s="207">
        <v>1</v>
      </c>
      <c r="I230" s="210">
        <v>0</v>
      </c>
      <c r="J230" s="207">
        <v>2</v>
      </c>
      <c r="K230" s="207">
        <v>2</v>
      </c>
      <c r="L230" s="207">
        <v>1</v>
      </c>
      <c r="M230" s="210">
        <v>0</v>
      </c>
      <c r="N230" s="207">
        <v>2</v>
      </c>
    </row>
    <row r="231" spans="1:14" x14ac:dyDescent="0.2">
      <c r="A231" s="216" t="s">
        <v>232</v>
      </c>
      <c r="B231" s="215">
        <v>26</v>
      </c>
      <c r="C231" s="217">
        <v>0</v>
      </c>
      <c r="D231" s="215">
        <v>2</v>
      </c>
      <c r="E231" s="215">
        <v>2</v>
      </c>
      <c r="F231" s="215">
        <v>2</v>
      </c>
      <c r="G231" s="215">
        <v>2</v>
      </c>
      <c r="H231" s="215">
        <v>4</v>
      </c>
      <c r="I231" s="215">
        <v>3</v>
      </c>
      <c r="J231" s="215">
        <v>6</v>
      </c>
      <c r="K231" s="217">
        <v>0</v>
      </c>
      <c r="L231" s="215">
        <v>1</v>
      </c>
      <c r="M231" s="215">
        <v>1</v>
      </c>
      <c r="N231" s="215">
        <v>3</v>
      </c>
    </row>
    <row r="232" spans="1:14" x14ac:dyDescent="0.2">
      <c r="A232" s="209" t="s">
        <v>233</v>
      </c>
      <c r="B232" s="207">
        <v>71</v>
      </c>
      <c r="C232" s="207">
        <v>4</v>
      </c>
      <c r="D232" s="207">
        <v>4</v>
      </c>
      <c r="E232" s="207">
        <v>6</v>
      </c>
      <c r="F232" s="207">
        <v>8</v>
      </c>
      <c r="G232" s="207">
        <v>5</v>
      </c>
      <c r="H232" s="207">
        <v>6</v>
      </c>
      <c r="I232" s="207">
        <v>8</v>
      </c>
      <c r="J232" s="207">
        <v>6</v>
      </c>
      <c r="K232" s="207">
        <v>6</v>
      </c>
      <c r="L232" s="207">
        <v>2</v>
      </c>
      <c r="M232" s="207">
        <v>8</v>
      </c>
      <c r="N232" s="207">
        <v>8</v>
      </c>
    </row>
    <row r="233" spans="1:14" x14ac:dyDescent="0.2">
      <c r="A233" s="216" t="s">
        <v>234</v>
      </c>
      <c r="B233" s="215">
        <v>33</v>
      </c>
      <c r="C233" s="215">
        <v>4</v>
      </c>
      <c r="D233" s="215">
        <v>6</v>
      </c>
      <c r="E233" s="215">
        <v>7</v>
      </c>
      <c r="F233" s="215">
        <v>1</v>
      </c>
      <c r="G233" s="215">
        <v>1</v>
      </c>
      <c r="H233" s="215">
        <v>3</v>
      </c>
      <c r="I233" s="215">
        <v>2</v>
      </c>
      <c r="J233" s="215">
        <v>1</v>
      </c>
      <c r="K233" s="215">
        <v>1</v>
      </c>
      <c r="L233" s="215">
        <v>2</v>
      </c>
      <c r="M233" s="215">
        <v>3</v>
      </c>
      <c r="N233" s="215">
        <v>2</v>
      </c>
    </row>
    <row r="234" spans="1:14" x14ac:dyDescent="0.2">
      <c r="A234" s="209" t="s">
        <v>235</v>
      </c>
      <c r="B234" s="207">
        <v>27</v>
      </c>
      <c r="C234" s="207">
        <v>1</v>
      </c>
      <c r="D234" s="207">
        <v>6</v>
      </c>
      <c r="E234" s="207">
        <v>3</v>
      </c>
      <c r="F234" s="207">
        <v>3</v>
      </c>
      <c r="G234" s="207">
        <v>2</v>
      </c>
      <c r="H234" s="207">
        <v>4</v>
      </c>
      <c r="I234" s="207">
        <v>3</v>
      </c>
      <c r="J234" s="207">
        <v>1</v>
      </c>
      <c r="K234" s="210">
        <v>0</v>
      </c>
      <c r="L234" s="210">
        <v>0</v>
      </c>
      <c r="M234" s="207">
        <v>2</v>
      </c>
      <c r="N234" s="207">
        <v>2</v>
      </c>
    </row>
    <row r="235" spans="1:14" x14ac:dyDescent="0.2">
      <c r="A235" s="216" t="s">
        <v>236</v>
      </c>
      <c r="B235" s="215">
        <v>30</v>
      </c>
      <c r="C235" s="215">
        <v>5</v>
      </c>
      <c r="D235" s="215">
        <v>2</v>
      </c>
      <c r="E235" s="215">
        <v>1</v>
      </c>
      <c r="F235" s="215">
        <v>5</v>
      </c>
      <c r="G235" s="215">
        <v>5</v>
      </c>
      <c r="H235" s="217">
        <v>0</v>
      </c>
      <c r="I235" s="215">
        <v>4</v>
      </c>
      <c r="J235" s="215">
        <v>1</v>
      </c>
      <c r="K235" s="215">
        <v>2</v>
      </c>
      <c r="L235" s="217">
        <v>0</v>
      </c>
      <c r="M235" s="215">
        <v>2</v>
      </c>
      <c r="N235" s="215">
        <v>3</v>
      </c>
    </row>
    <row r="236" spans="1:14" x14ac:dyDescent="0.2">
      <c r="A236" s="209" t="s">
        <v>237</v>
      </c>
      <c r="B236" s="207">
        <v>8</v>
      </c>
      <c r="C236" s="207">
        <v>2</v>
      </c>
      <c r="D236" s="207">
        <v>2</v>
      </c>
      <c r="E236" s="210">
        <v>0</v>
      </c>
      <c r="F236" s="210">
        <v>0</v>
      </c>
      <c r="G236" s="210">
        <v>0</v>
      </c>
      <c r="H236" s="210">
        <v>0</v>
      </c>
      <c r="I236" s="210">
        <v>0</v>
      </c>
      <c r="J236" s="210">
        <v>0</v>
      </c>
      <c r="K236" s="210">
        <v>0</v>
      </c>
      <c r="L236" s="210">
        <v>0</v>
      </c>
      <c r="M236" s="210">
        <v>0</v>
      </c>
      <c r="N236" s="207">
        <v>4</v>
      </c>
    </row>
    <row r="237" spans="1:14" x14ac:dyDescent="0.2">
      <c r="A237" s="218" t="s">
        <v>38</v>
      </c>
      <c r="B237" s="215">
        <v>427</v>
      </c>
      <c r="C237" s="215">
        <v>30</v>
      </c>
      <c r="D237" s="215">
        <v>29</v>
      </c>
      <c r="E237" s="215">
        <v>26</v>
      </c>
      <c r="F237" s="215">
        <v>33</v>
      </c>
      <c r="G237" s="215">
        <v>30</v>
      </c>
      <c r="H237" s="215">
        <v>41</v>
      </c>
      <c r="I237" s="215">
        <v>55</v>
      </c>
      <c r="J237" s="215">
        <v>56</v>
      </c>
      <c r="K237" s="215">
        <v>28</v>
      </c>
      <c r="L237" s="215">
        <v>31</v>
      </c>
      <c r="M237" s="215">
        <v>29</v>
      </c>
      <c r="N237" s="215">
        <v>39</v>
      </c>
    </row>
    <row r="238" spans="1:14" x14ac:dyDescent="0.2">
      <c r="A238" s="209" t="s">
        <v>241</v>
      </c>
      <c r="B238" s="207">
        <v>206</v>
      </c>
      <c r="C238" s="207">
        <v>14</v>
      </c>
      <c r="D238" s="207">
        <v>9</v>
      </c>
      <c r="E238" s="207">
        <v>16</v>
      </c>
      <c r="F238" s="207">
        <v>15</v>
      </c>
      <c r="G238" s="207">
        <v>17</v>
      </c>
      <c r="H238" s="207">
        <v>15</v>
      </c>
      <c r="I238" s="207">
        <v>30</v>
      </c>
      <c r="J238" s="207">
        <v>26</v>
      </c>
      <c r="K238" s="207">
        <v>13</v>
      </c>
      <c r="L238" s="207">
        <v>16</v>
      </c>
      <c r="M238" s="207">
        <v>12</v>
      </c>
      <c r="N238" s="207">
        <v>23</v>
      </c>
    </row>
    <row r="239" spans="1:14" x14ac:dyDescent="0.2">
      <c r="A239" s="216" t="s">
        <v>242</v>
      </c>
      <c r="B239" s="215">
        <v>20</v>
      </c>
      <c r="C239" s="215">
        <v>1</v>
      </c>
      <c r="D239" s="215">
        <v>1</v>
      </c>
      <c r="E239" s="217">
        <v>0</v>
      </c>
      <c r="F239" s="215">
        <v>1</v>
      </c>
      <c r="G239" s="215">
        <v>1</v>
      </c>
      <c r="H239" s="215">
        <v>2</v>
      </c>
      <c r="I239" s="215">
        <v>1</v>
      </c>
      <c r="J239" s="215">
        <v>3</v>
      </c>
      <c r="K239" s="215">
        <v>2</v>
      </c>
      <c r="L239" s="215">
        <v>1</v>
      </c>
      <c r="M239" s="215">
        <v>2</v>
      </c>
      <c r="N239" s="215">
        <v>5</v>
      </c>
    </row>
    <row r="240" spans="1:14" x14ac:dyDescent="0.2">
      <c r="A240" s="209" t="s">
        <v>243</v>
      </c>
      <c r="B240" s="207">
        <v>18</v>
      </c>
      <c r="C240" s="210">
        <v>0</v>
      </c>
      <c r="D240" s="207">
        <v>1</v>
      </c>
      <c r="E240" s="207">
        <v>1</v>
      </c>
      <c r="F240" s="207">
        <v>1</v>
      </c>
      <c r="G240" s="210">
        <v>0</v>
      </c>
      <c r="H240" s="207">
        <v>3</v>
      </c>
      <c r="I240" s="210">
        <v>0</v>
      </c>
      <c r="J240" s="207">
        <v>4</v>
      </c>
      <c r="K240" s="207">
        <v>4</v>
      </c>
      <c r="L240" s="207">
        <v>3</v>
      </c>
      <c r="M240" s="207">
        <v>1</v>
      </c>
      <c r="N240" s="210">
        <v>0</v>
      </c>
    </row>
    <row r="241" spans="1:14" x14ac:dyDescent="0.2">
      <c r="A241" s="216" t="s">
        <v>244</v>
      </c>
      <c r="B241" s="215">
        <v>132</v>
      </c>
      <c r="C241" s="215">
        <v>11</v>
      </c>
      <c r="D241" s="215">
        <v>12</v>
      </c>
      <c r="E241" s="215">
        <v>9</v>
      </c>
      <c r="F241" s="215">
        <v>12</v>
      </c>
      <c r="G241" s="215">
        <v>11</v>
      </c>
      <c r="H241" s="215">
        <v>15</v>
      </c>
      <c r="I241" s="215">
        <v>20</v>
      </c>
      <c r="J241" s="215">
        <v>16</v>
      </c>
      <c r="K241" s="215">
        <v>6</v>
      </c>
      <c r="L241" s="215">
        <v>6</v>
      </c>
      <c r="M241" s="215">
        <v>9</v>
      </c>
      <c r="N241" s="215">
        <v>5</v>
      </c>
    </row>
    <row r="242" spans="1:14" x14ac:dyDescent="0.2">
      <c r="A242" s="209" t="s">
        <v>38</v>
      </c>
      <c r="B242" s="207">
        <v>8</v>
      </c>
      <c r="C242" s="207">
        <v>2</v>
      </c>
      <c r="D242" s="207">
        <v>1</v>
      </c>
      <c r="E242" s="210">
        <v>0</v>
      </c>
      <c r="F242" s="207">
        <v>1</v>
      </c>
      <c r="G242" s="210">
        <v>0</v>
      </c>
      <c r="H242" s="210">
        <v>0</v>
      </c>
      <c r="I242" s="207">
        <v>1</v>
      </c>
      <c r="J242" s="207">
        <v>1</v>
      </c>
      <c r="K242" s="210">
        <v>0</v>
      </c>
      <c r="L242" s="207">
        <v>1</v>
      </c>
      <c r="M242" s="210">
        <v>0</v>
      </c>
      <c r="N242" s="207">
        <v>1</v>
      </c>
    </row>
    <row r="243" spans="1:14" x14ac:dyDescent="0.2">
      <c r="A243" s="216" t="s">
        <v>245</v>
      </c>
      <c r="B243" s="215">
        <v>22</v>
      </c>
      <c r="C243" s="215">
        <v>1</v>
      </c>
      <c r="D243" s="215">
        <v>1</v>
      </c>
      <c r="E243" s="217">
        <v>0</v>
      </c>
      <c r="F243" s="215">
        <v>3</v>
      </c>
      <c r="G243" s="215">
        <v>1</v>
      </c>
      <c r="H243" s="215">
        <v>4</v>
      </c>
      <c r="I243" s="217">
        <v>0</v>
      </c>
      <c r="J243" s="215">
        <v>2</v>
      </c>
      <c r="K243" s="215">
        <v>2</v>
      </c>
      <c r="L243" s="215">
        <v>2</v>
      </c>
      <c r="M243" s="215">
        <v>3</v>
      </c>
      <c r="N243" s="215">
        <v>3</v>
      </c>
    </row>
    <row r="244" spans="1:14" x14ac:dyDescent="0.2">
      <c r="A244" s="209" t="s">
        <v>246</v>
      </c>
      <c r="B244" s="207">
        <v>21</v>
      </c>
      <c r="C244" s="207">
        <v>1</v>
      </c>
      <c r="D244" s="207">
        <v>4</v>
      </c>
      <c r="E244" s="210">
        <v>0</v>
      </c>
      <c r="F244" s="210">
        <v>0</v>
      </c>
      <c r="G244" s="210">
        <v>0</v>
      </c>
      <c r="H244" s="207">
        <v>2</v>
      </c>
      <c r="I244" s="207">
        <v>3</v>
      </c>
      <c r="J244" s="207">
        <v>4</v>
      </c>
      <c r="K244" s="207">
        <v>1</v>
      </c>
      <c r="L244" s="207">
        <v>2</v>
      </c>
      <c r="M244" s="207">
        <v>2</v>
      </c>
      <c r="N244" s="207">
        <v>2</v>
      </c>
    </row>
    <row r="245" spans="1:14" x14ac:dyDescent="0.2">
      <c r="A245" s="218" t="s">
        <v>39</v>
      </c>
      <c r="B245" s="215">
        <v>444</v>
      </c>
      <c r="C245" s="215">
        <v>32</v>
      </c>
      <c r="D245" s="215">
        <v>65</v>
      </c>
      <c r="E245" s="215">
        <v>26</v>
      </c>
      <c r="F245" s="215">
        <v>48</v>
      </c>
      <c r="G245" s="215">
        <v>48</v>
      </c>
      <c r="H245" s="215">
        <v>29</v>
      </c>
      <c r="I245" s="215">
        <v>31</v>
      </c>
      <c r="J245" s="215">
        <v>37</v>
      </c>
      <c r="K245" s="215">
        <v>26</v>
      </c>
      <c r="L245" s="215">
        <v>24</v>
      </c>
      <c r="M245" s="215">
        <v>35</v>
      </c>
      <c r="N245" s="215">
        <v>43</v>
      </c>
    </row>
    <row r="246" spans="1:14" x14ac:dyDescent="0.2">
      <c r="A246" s="209" t="s">
        <v>39</v>
      </c>
      <c r="B246" s="207">
        <v>242</v>
      </c>
      <c r="C246" s="207">
        <v>20</v>
      </c>
      <c r="D246" s="207">
        <v>38</v>
      </c>
      <c r="E246" s="207">
        <v>12</v>
      </c>
      <c r="F246" s="207">
        <v>23</v>
      </c>
      <c r="G246" s="207">
        <v>27</v>
      </c>
      <c r="H246" s="207">
        <v>17</v>
      </c>
      <c r="I246" s="207">
        <v>15</v>
      </c>
      <c r="J246" s="207">
        <v>18</v>
      </c>
      <c r="K246" s="207">
        <v>16</v>
      </c>
      <c r="L246" s="207">
        <v>12</v>
      </c>
      <c r="M246" s="207">
        <v>22</v>
      </c>
      <c r="N246" s="207">
        <v>22</v>
      </c>
    </row>
    <row r="247" spans="1:14" x14ac:dyDescent="0.2">
      <c r="A247" s="216" t="s">
        <v>247</v>
      </c>
      <c r="B247" s="215">
        <v>17</v>
      </c>
      <c r="C247" s="217">
        <v>0</v>
      </c>
      <c r="D247" s="215">
        <v>1</v>
      </c>
      <c r="E247" s="215">
        <v>1</v>
      </c>
      <c r="F247" s="215">
        <v>4</v>
      </c>
      <c r="G247" s="217">
        <v>0</v>
      </c>
      <c r="H247" s="215">
        <v>1</v>
      </c>
      <c r="I247" s="215">
        <v>1</v>
      </c>
      <c r="J247" s="215">
        <v>2</v>
      </c>
      <c r="K247" s="215">
        <v>1</v>
      </c>
      <c r="L247" s="217">
        <v>0</v>
      </c>
      <c r="M247" s="215">
        <v>1</v>
      </c>
      <c r="N247" s="215">
        <v>5</v>
      </c>
    </row>
    <row r="248" spans="1:14" x14ac:dyDescent="0.2">
      <c r="A248" s="209" t="s">
        <v>248</v>
      </c>
      <c r="B248" s="207">
        <v>121</v>
      </c>
      <c r="C248" s="207">
        <v>8</v>
      </c>
      <c r="D248" s="207">
        <v>17</v>
      </c>
      <c r="E248" s="207">
        <v>7</v>
      </c>
      <c r="F248" s="207">
        <v>11</v>
      </c>
      <c r="G248" s="207">
        <v>15</v>
      </c>
      <c r="H248" s="207">
        <v>9</v>
      </c>
      <c r="I248" s="207">
        <v>11</v>
      </c>
      <c r="J248" s="207">
        <v>9</v>
      </c>
      <c r="K248" s="207">
        <v>7</v>
      </c>
      <c r="L248" s="207">
        <v>11</v>
      </c>
      <c r="M248" s="207">
        <v>7</v>
      </c>
      <c r="N248" s="207">
        <v>9</v>
      </c>
    </row>
    <row r="249" spans="1:14" x14ac:dyDescent="0.2">
      <c r="A249" s="216" t="s">
        <v>249</v>
      </c>
      <c r="B249" s="215">
        <v>64</v>
      </c>
      <c r="C249" s="215">
        <v>4</v>
      </c>
      <c r="D249" s="215">
        <v>9</v>
      </c>
      <c r="E249" s="215">
        <v>6</v>
      </c>
      <c r="F249" s="215">
        <v>10</v>
      </c>
      <c r="G249" s="215">
        <v>6</v>
      </c>
      <c r="H249" s="215">
        <v>2</v>
      </c>
      <c r="I249" s="215">
        <v>4</v>
      </c>
      <c r="J249" s="215">
        <v>8</v>
      </c>
      <c r="K249" s="215">
        <v>2</v>
      </c>
      <c r="L249" s="215">
        <v>1</v>
      </c>
      <c r="M249" s="215">
        <v>5</v>
      </c>
      <c r="N249" s="215">
        <v>7</v>
      </c>
    </row>
    <row r="250" spans="1:14" x14ac:dyDescent="0.2">
      <c r="A250" s="208" t="s">
        <v>297</v>
      </c>
      <c r="B250" s="207">
        <v>210</v>
      </c>
      <c r="C250" s="207">
        <v>15</v>
      </c>
      <c r="D250" s="207">
        <v>32</v>
      </c>
      <c r="E250" s="207">
        <v>27</v>
      </c>
      <c r="F250" s="207">
        <v>17</v>
      </c>
      <c r="G250" s="207">
        <v>15</v>
      </c>
      <c r="H250" s="207">
        <v>20</v>
      </c>
      <c r="I250" s="207">
        <v>11</v>
      </c>
      <c r="J250" s="207">
        <v>22</v>
      </c>
      <c r="K250" s="207">
        <v>8</v>
      </c>
      <c r="L250" s="207">
        <v>11</v>
      </c>
      <c r="M250" s="207">
        <v>21</v>
      </c>
      <c r="N250" s="207">
        <v>11</v>
      </c>
    </row>
    <row r="251" spans="1:14" x14ac:dyDescent="0.2">
      <c r="A251" s="218" t="s">
        <v>41</v>
      </c>
      <c r="B251" s="215">
        <v>210</v>
      </c>
      <c r="C251" s="215">
        <v>15</v>
      </c>
      <c r="D251" s="215">
        <v>32</v>
      </c>
      <c r="E251" s="215">
        <v>27</v>
      </c>
      <c r="F251" s="215">
        <v>17</v>
      </c>
      <c r="G251" s="215">
        <v>15</v>
      </c>
      <c r="H251" s="215">
        <v>20</v>
      </c>
      <c r="I251" s="215">
        <v>11</v>
      </c>
      <c r="J251" s="215">
        <v>22</v>
      </c>
      <c r="K251" s="215">
        <v>8</v>
      </c>
      <c r="L251" s="215">
        <v>11</v>
      </c>
      <c r="M251" s="215">
        <v>21</v>
      </c>
      <c r="N251" s="215">
        <v>11</v>
      </c>
    </row>
    <row r="252" spans="1:14" x14ac:dyDescent="0.2">
      <c r="A252" s="209" t="s">
        <v>238</v>
      </c>
      <c r="B252" s="207">
        <v>65</v>
      </c>
      <c r="C252" s="207">
        <v>3</v>
      </c>
      <c r="D252" s="207">
        <v>7</v>
      </c>
      <c r="E252" s="207">
        <v>7</v>
      </c>
      <c r="F252" s="207">
        <v>7</v>
      </c>
      <c r="G252" s="207">
        <v>3</v>
      </c>
      <c r="H252" s="207">
        <v>7</v>
      </c>
      <c r="I252" s="207">
        <v>4</v>
      </c>
      <c r="J252" s="207">
        <v>8</v>
      </c>
      <c r="K252" s="207">
        <v>1</v>
      </c>
      <c r="L252" s="207">
        <v>2</v>
      </c>
      <c r="M252" s="207">
        <v>11</v>
      </c>
      <c r="N252" s="207">
        <v>5</v>
      </c>
    </row>
    <row r="253" spans="1:14" x14ac:dyDescent="0.2">
      <c r="A253" s="216" t="s">
        <v>239</v>
      </c>
      <c r="B253" s="215">
        <v>19</v>
      </c>
      <c r="C253" s="217">
        <v>0</v>
      </c>
      <c r="D253" s="215">
        <v>3</v>
      </c>
      <c r="E253" s="215">
        <v>4</v>
      </c>
      <c r="F253" s="217">
        <v>0</v>
      </c>
      <c r="G253" s="215">
        <v>2</v>
      </c>
      <c r="H253" s="215">
        <v>3</v>
      </c>
      <c r="I253" s="215">
        <v>1</v>
      </c>
      <c r="J253" s="215">
        <v>2</v>
      </c>
      <c r="K253" s="215">
        <v>1</v>
      </c>
      <c r="L253" s="215">
        <v>2</v>
      </c>
      <c r="M253" s="215">
        <v>1</v>
      </c>
      <c r="N253" s="217">
        <v>0</v>
      </c>
    </row>
    <row r="254" spans="1:14" x14ac:dyDescent="0.2">
      <c r="A254" s="209" t="s">
        <v>240</v>
      </c>
      <c r="B254" s="207">
        <v>126</v>
      </c>
      <c r="C254" s="207">
        <v>12</v>
      </c>
      <c r="D254" s="207">
        <v>22</v>
      </c>
      <c r="E254" s="207">
        <v>16</v>
      </c>
      <c r="F254" s="207">
        <v>10</v>
      </c>
      <c r="G254" s="207">
        <v>10</v>
      </c>
      <c r="H254" s="207">
        <v>10</v>
      </c>
      <c r="I254" s="207">
        <v>6</v>
      </c>
      <c r="J254" s="207">
        <v>12</v>
      </c>
      <c r="K254" s="207">
        <v>6</v>
      </c>
      <c r="L254" s="207">
        <v>7</v>
      </c>
      <c r="M254" s="207">
        <v>9</v>
      </c>
      <c r="N254" s="207">
        <v>6</v>
      </c>
    </row>
    <row r="255" spans="1:14" x14ac:dyDescent="0.2">
      <c r="A255" s="214" t="s">
        <v>42</v>
      </c>
      <c r="B255" s="215">
        <v>190</v>
      </c>
      <c r="C255" s="215">
        <v>16</v>
      </c>
      <c r="D255" s="215">
        <v>19</v>
      </c>
      <c r="E255" s="215">
        <v>21</v>
      </c>
      <c r="F255" s="215">
        <v>14</v>
      </c>
      <c r="G255" s="215">
        <v>15</v>
      </c>
      <c r="H255" s="215">
        <v>19</v>
      </c>
      <c r="I255" s="215">
        <v>24</v>
      </c>
      <c r="J255" s="215">
        <v>16</v>
      </c>
      <c r="K255" s="215">
        <v>18</v>
      </c>
      <c r="L255" s="215">
        <v>12</v>
      </c>
      <c r="M255" s="215">
        <v>11</v>
      </c>
      <c r="N255" s="215">
        <v>5</v>
      </c>
    </row>
    <row r="256" spans="1:14" x14ac:dyDescent="0.2">
      <c r="A256" s="208" t="s">
        <v>624</v>
      </c>
      <c r="B256" s="207">
        <v>2</v>
      </c>
      <c r="C256" s="207"/>
      <c r="D256" s="207"/>
      <c r="E256" s="207"/>
      <c r="F256" s="207"/>
      <c r="G256" s="207"/>
      <c r="H256" s="207"/>
      <c r="I256" s="207"/>
      <c r="J256" s="207"/>
      <c r="K256" s="207">
        <v>2</v>
      </c>
      <c r="L256" s="207"/>
      <c r="M256" s="207"/>
      <c r="N256" s="207"/>
    </row>
    <row r="257" spans="1:14" x14ac:dyDescent="0.2">
      <c r="A257" s="216" t="s">
        <v>253</v>
      </c>
      <c r="B257" s="215">
        <v>2</v>
      </c>
      <c r="C257" s="217">
        <v>0</v>
      </c>
      <c r="D257" s="217">
        <v>0</v>
      </c>
      <c r="E257" s="217">
        <v>0</v>
      </c>
      <c r="F257" s="217">
        <v>0</v>
      </c>
      <c r="G257" s="217">
        <v>0</v>
      </c>
      <c r="H257" s="217">
        <v>0</v>
      </c>
      <c r="I257" s="217">
        <v>0</v>
      </c>
      <c r="J257" s="217">
        <v>0</v>
      </c>
      <c r="K257" s="215">
        <v>2</v>
      </c>
      <c r="L257" s="217">
        <v>0</v>
      </c>
      <c r="M257" s="217">
        <v>0</v>
      </c>
      <c r="N257" s="217">
        <v>0</v>
      </c>
    </row>
    <row r="259" spans="1:14" x14ac:dyDescent="0.2">
      <c r="A259" s="750" t="s">
        <v>563</v>
      </c>
    </row>
  </sheetData>
  <mergeCells count="4">
    <mergeCell ref="B4:B5"/>
    <mergeCell ref="C4:N4"/>
    <mergeCell ref="A2:N2"/>
    <mergeCell ref="A4:A5"/>
  </mergeCells>
  <hyperlinks>
    <hyperlink ref="O1" location="Indice!A18" display="INICIO"/>
  </hyperlinks>
  <printOptions horizontalCentered="1"/>
  <pageMargins left="0.70866141732283472" right="0.70866141732283472" top="1.1023622047244095" bottom="0.74803149606299213" header="0.31496062992125984" footer="0.31496062992125984"/>
  <pageSetup paperSize="9" scale="80" firstPageNumber="34" orientation="landscape" useFirstPageNumber="1" r:id="rId1"/>
  <headerFooter scaleWithDoc="0">
    <oddHeader>&amp;C&amp;G</oddHeader>
    <oddFooter>&amp;C&amp;"-,Negrita"&amp;20&amp;P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91"/>
  <sheetViews>
    <sheetView topLeftCell="A67" workbookViewId="0">
      <selection activeCell="A78" sqref="A78"/>
    </sheetView>
  </sheetViews>
  <sheetFormatPr baseColWidth="10" defaultRowHeight="12.75" x14ac:dyDescent="0.2"/>
  <cols>
    <col min="1" max="1" width="18.5703125" style="17" customWidth="1"/>
    <col min="2" max="2" width="9.42578125" style="17" customWidth="1"/>
    <col min="3" max="15" width="9.85546875" style="17" customWidth="1"/>
    <col min="16" max="16" width="9.140625" style="17" customWidth="1"/>
    <col min="17" max="16384" width="11.42578125" style="17"/>
  </cols>
  <sheetData>
    <row r="1" spans="1:17" x14ac:dyDescent="0.2">
      <c r="Q1" s="678" t="s">
        <v>344</v>
      </c>
    </row>
    <row r="2" spans="1:17" ht="30" customHeight="1" x14ac:dyDescent="0.25">
      <c r="A2" s="808" t="s">
        <v>593</v>
      </c>
      <c r="B2" s="809"/>
      <c r="C2" s="809"/>
      <c r="D2" s="809"/>
      <c r="E2" s="809"/>
      <c r="F2" s="809"/>
      <c r="G2" s="809"/>
      <c r="H2" s="809"/>
      <c r="I2" s="809"/>
      <c r="J2" s="809"/>
      <c r="K2" s="809"/>
      <c r="L2" s="809"/>
      <c r="M2" s="809"/>
      <c r="N2" s="809"/>
      <c r="O2" s="809"/>
      <c r="P2" s="809"/>
    </row>
    <row r="3" spans="1:17" x14ac:dyDescent="0.2">
      <c r="A3" s="810"/>
      <c r="B3" s="810"/>
      <c r="C3" s="810"/>
      <c r="D3" s="810"/>
      <c r="E3" s="810"/>
      <c r="F3" s="810"/>
      <c r="G3" s="810"/>
      <c r="H3" s="810"/>
      <c r="I3" s="810"/>
      <c r="J3" s="810"/>
      <c r="K3" s="810"/>
      <c r="L3" s="810"/>
      <c r="M3" s="810"/>
      <c r="N3" s="810"/>
      <c r="O3" s="810"/>
      <c r="P3" s="810"/>
    </row>
    <row r="4" spans="1:17" s="18" customFormat="1" ht="15.75" customHeight="1" x14ac:dyDescent="0.25">
      <c r="A4" s="814" t="s">
        <v>594</v>
      </c>
      <c r="B4" s="811" t="s">
        <v>254</v>
      </c>
      <c r="C4" s="811" t="s">
        <v>598</v>
      </c>
      <c r="D4" s="813"/>
      <c r="E4" s="813"/>
      <c r="F4" s="813"/>
      <c r="G4" s="813"/>
      <c r="H4" s="813"/>
      <c r="I4" s="813"/>
      <c r="J4" s="813"/>
      <c r="K4" s="813"/>
      <c r="L4" s="813"/>
      <c r="M4" s="813"/>
      <c r="N4" s="813"/>
      <c r="O4" s="813"/>
      <c r="P4" s="813"/>
      <c r="Q4" s="355"/>
    </row>
    <row r="5" spans="1:17" s="18" customFormat="1" ht="45" x14ac:dyDescent="0.25">
      <c r="A5" s="815"/>
      <c r="B5" s="812"/>
      <c r="C5" s="27" t="s">
        <v>255</v>
      </c>
      <c r="D5" s="461" t="s">
        <v>313</v>
      </c>
      <c r="E5" s="461" t="s">
        <v>314</v>
      </c>
      <c r="F5" s="461" t="s">
        <v>315</v>
      </c>
      <c r="G5" s="461" t="s">
        <v>316</v>
      </c>
      <c r="H5" s="461" t="s">
        <v>317</v>
      </c>
      <c r="I5" s="461" t="s">
        <v>318</v>
      </c>
      <c r="J5" s="461" t="s">
        <v>319</v>
      </c>
      <c r="K5" s="461" t="s">
        <v>320</v>
      </c>
      <c r="L5" s="461" t="s">
        <v>321</v>
      </c>
      <c r="M5" s="461" t="s">
        <v>322</v>
      </c>
      <c r="N5" s="461" t="s">
        <v>323</v>
      </c>
      <c r="O5" s="461" t="s">
        <v>324</v>
      </c>
      <c r="P5" s="461" t="s">
        <v>268</v>
      </c>
    </row>
    <row r="6" spans="1:17" s="22" customFormat="1" ht="15" customHeight="1" x14ac:dyDescent="0.2">
      <c r="A6" s="19" t="s">
        <v>269</v>
      </c>
      <c r="B6" s="20">
        <v>57753</v>
      </c>
      <c r="C6" s="20">
        <v>373</v>
      </c>
      <c r="D6" s="20">
        <v>10594</v>
      </c>
      <c r="E6" s="20">
        <v>17401</v>
      </c>
      <c r="F6" s="20">
        <v>13546</v>
      </c>
      <c r="G6" s="20">
        <v>6759</v>
      </c>
      <c r="H6" s="20">
        <v>3157</v>
      </c>
      <c r="I6" s="20">
        <v>1919</v>
      </c>
      <c r="J6" s="20">
        <v>1275</v>
      </c>
      <c r="K6" s="20">
        <v>821</v>
      </c>
      <c r="L6" s="20">
        <v>474</v>
      </c>
      <c r="M6" s="20">
        <v>306</v>
      </c>
      <c r="N6" s="20">
        <v>206</v>
      </c>
      <c r="O6" s="20">
        <v>247</v>
      </c>
      <c r="P6" s="20">
        <v>675</v>
      </c>
      <c r="Q6" s="21"/>
    </row>
    <row r="7" spans="1:17" x14ac:dyDescent="0.2">
      <c r="A7" s="28" t="s">
        <v>255</v>
      </c>
      <c r="B7" s="29">
        <v>18</v>
      </c>
      <c r="C7" s="29">
        <v>1</v>
      </c>
      <c r="D7" s="29">
        <v>8</v>
      </c>
      <c r="E7" s="29">
        <v>3</v>
      </c>
      <c r="F7" s="29">
        <v>1</v>
      </c>
      <c r="G7" s="30">
        <v>0</v>
      </c>
      <c r="H7" s="29">
        <v>1</v>
      </c>
      <c r="I7" s="29">
        <v>2</v>
      </c>
      <c r="J7" s="30">
        <v>0</v>
      </c>
      <c r="K7" s="30">
        <v>0</v>
      </c>
      <c r="L7" s="29">
        <v>1</v>
      </c>
      <c r="M7" s="30">
        <v>0</v>
      </c>
      <c r="N7" s="30">
        <v>0</v>
      </c>
      <c r="O7" s="30">
        <v>0</v>
      </c>
      <c r="P7" s="29">
        <v>1</v>
      </c>
      <c r="Q7" s="2"/>
    </row>
    <row r="8" spans="1:17" x14ac:dyDescent="0.2">
      <c r="A8" s="23" t="s">
        <v>256</v>
      </c>
      <c r="B8" s="24">
        <v>4087</v>
      </c>
      <c r="C8" s="24">
        <v>165</v>
      </c>
      <c r="D8" s="24">
        <v>2867</v>
      </c>
      <c r="E8" s="24">
        <v>877</v>
      </c>
      <c r="F8" s="24">
        <v>134</v>
      </c>
      <c r="G8" s="24">
        <v>27</v>
      </c>
      <c r="H8" s="24">
        <v>2</v>
      </c>
      <c r="I8" s="24">
        <v>3</v>
      </c>
      <c r="J8" s="25">
        <v>0</v>
      </c>
      <c r="K8" s="25">
        <v>0</v>
      </c>
      <c r="L8" s="24">
        <v>1</v>
      </c>
      <c r="M8" s="25">
        <v>0</v>
      </c>
      <c r="N8" s="25">
        <v>0</v>
      </c>
      <c r="O8" s="25">
        <v>0</v>
      </c>
      <c r="P8" s="24">
        <v>11</v>
      </c>
      <c r="Q8" s="2"/>
    </row>
    <row r="9" spans="1:17" x14ac:dyDescent="0.2">
      <c r="A9" s="28" t="s">
        <v>257</v>
      </c>
      <c r="B9" s="29">
        <v>15554</v>
      </c>
      <c r="C9" s="29">
        <v>143</v>
      </c>
      <c r="D9" s="29">
        <v>5387</v>
      </c>
      <c r="E9" s="29">
        <v>7854</v>
      </c>
      <c r="F9" s="29">
        <v>1732</v>
      </c>
      <c r="G9" s="29">
        <v>318</v>
      </c>
      <c r="H9" s="29">
        <v>61</v>
      </c>
      <c r="I9" s="29">
        <v>20</v>
      </c>
      <c r="J9" s="29">
        <v>6</v>
      </c>
      <c r="K9" s="30">
        <v>0</v>
      </c>
      <c r="L9" s="29">
        <v>2</v>
      </c>
      <c r="M9" s="30">
        <v>0</v>
      </c>
      <c r="N9" s="30">
        <v>0</v>
      </c>
      <c r="O9" s="30">
        <v>0</v>
      </c>
      <c r="P9" s="29">
        <v>31</v>
      </c>
      <c r="Q9" s="2"/>
    </row>
    <row r="10" spans="1:17" x14ac:dyDescent="0.2">
      <c r="A10" s="23" t="s">
        <v>258</v>
      </c>
      <c r="B10" s="24">
        <v>15748</v>
      </c>
      <c r="C10" s="24">
        <v>41</v>
      </c>
      <c r="D10" s="24">
        <v>1686</v>
      </c>
      <c r="E10" s="24">
        <v>6040</v>
      </c>
      <c r="F10" s="24">
        <v>6216</v>
      </c>
      <c r="G10" s="24">
        <v>1359</v>
      </c>
      <c r="H10" s="24">
        <v>269</v>
      </c>
      <c r="I10" s="24">
        <v>65</v>
      </c>
      <c r="J10" s="24">
        <v>17</v>
      </c>
      <c r="K10" s="24">
        <v>3</v>
      </c>
      <c r="L10" s="24">
        <v>2</v>
      </c>
      <c r="M10" s="25">
        <v>0</v>
      </c>
      <c r="N10" s="24">
        <v>1</v>
      </c>
      <c r="O10" s="24">
        <v>1</v>
      </c>
      <c r="P10" s="24">
        <v>48</v>
      </c>
      <c r="Q10" s="2"/>
    </row>
    <row r="11" spans="1:17" x14ac:dyDescent="0.2">
      <c r="A11" s="28" t="s">
        <v>259</v>
      </c>
      <c r="B11" s="29">
        <v>9439</v>
      </c>
      <c r="C11" s="29">
        <v>15</v>
      </c>
      <c r="D11" s="29">
        <v>428</v>
      </c>
      <c r="E11" s="29">
        <v>1888</v>
      </c>
      <c r="F11" s="29">
        <v>3716</v>
      </c>
      <c r="G11" s="29">
        <v>2562</v>
      </c>
      <c r="H11" s="29">
        <v>580</v>
      </c>
      <c r="I11" s="29">
        <v>158</v>
      </c>
      <c r="J11" s="29">
        <v>37</v>
      </c>
      <c r="K11" s="29">
        <v>10</v>
      </c>
      <c r="L11" s="29">
        <v>2</v>
      </c>
      <c r="M11" s="30">
        <v>0</v>
      </c>
      <c r="N11" s="30">
        <v>0</v>
      </c>
      <c r="O11" s="29">
        <v>1</v>
      </c>
      <c r="P11" s="29">
        <v>42</v>
      </c>
      <c r="Q11" s="2"/>
    </row>
    <row r="12" spans="1:17" x14ac:dyDescent="0.2">
      <c r="A12" s="23" t="s">
        <v>260</v>
      </c>
      <c r="B12" s="24">
        <v>4548</v>
      </c>
      <c r="C12" s="24">
        <v>6</v>
      </c>
      <c r="D12" s="24">
        <v>140</v>
      </c>
      <c r="E12" s="24">
        <v>485</v>
      </c>
      <c r="F12" s="24">
        <v>1120</v>
      </c>
      <c r="G12" s="24">
        <v>1461</v>
      </c>
      <c r="H12" s="24">
        <v>910</v>
      </c>
      <c r="I12" s="24">
        <v>293</v>
      </c>
      <c r="J12" s="24">
        <v>89</v>
      </c>
      <c r="K12" s="24">
        <v>25</v>
      </c>
      <c r="L12" s="25">
        <v>0</v>
      </c>
      <c r="M12" s="24">
        <v>1</v>
      </c>
      <c r="N12" s="25">
        <v>0</v>
      </c>
      <c r="O12" s="25">
        <v>0</v>
      </c>
      <c r="P12" s="24">
        <v>18</v>
      </c>
      <c r="Q12" s="2"/>
    </row>
    <row r="13" spans="1:17" x14ac:dyDescent="0.2">
      <c r="A13" s="28" t="s">
        <v>261</v>
      </c>
      <c r="B13" s="29">
        <v>2568</v>
      </c>
      <c r="C13" s="30">
        <v>0</v>
      </c>
      <c r="D13" s="29">
        <v>34</v>
      </c>
      <c r="E13" s="29">
        <v>144</v>
      </c>
      <c r="F13" s="29">
        <v>373</v>
      </c>
      <c r="G13" s="29">
        <v>581</v>
      </c>
      <c r="H13" s="29">
        <v>698</v>
      </c>
      <c r="I13" s="29">
        <v>479</v>
      </c>
      <c r="J13" s="29">
        <v>182</v>
      </c>
      <c r="K13" s="29">
        <v>50</v>
      </c>
      <c r="L13" s="29">
        <v>11</v>
      </c>
      <c r="M13" s="29">
        <v>6</v>
      </c>
      <c r="N13" s="29">
        <v>2</v>
      </c>
      <c r="O13" s="30">
        <v>0</v>
      </c>
      <c r="P13" s="29">
        <v>8</v>
      </c>
      <c r="Q13" s="2"/>
    </row>
    <row r="14" spans="1:17" x14ac:dyDescent="0.2">
      <c r="A14" s="23" t="s">
        <v>262</v>
      </c>
      <c r="B14" s="24">
        <v>1633</v>
      </c>
      <c r="C14" s="25">
        <v>0</v>
      </c>
      <c r="D14" s="24">
        <v>17</v>
      </c>
      <c r="E14" s="24">
        <v>54</v>
      </c>
      <c r="F14" s="24">
        <v>139</v>
      </c>
      <c r="G14" s="24">
        <v>241</v>
      </c>
      <c r="H14" s="24">
        <v>364</v>
      </c>
      <c r="I14" s="24">
        <v>402</v>
      </c>
      <c r="J14" s="24">
        <v>291</v>
      </c>
      <c r="K14" s="24">
        <v>82</v>
      </c>
      <c r="L14" s="24">
        <v>24</v>
      </c>
      <c r="M14" s="24">
        <v>11</v>
      </c>
      <c r="N14" s="24">
        <v>3</v>
      </c>
      <c r="O14" s="24">
        <v>2</v>
      </c>
      <c r="P14" s="24">
        <v>3</v>
      </c>
      <c r="Q14" s="2"/>
    </row>
    <row r="15" spans="1:17" x14ac:dyDescent="0.2">
      <c r="A15" s="28" t="s">
        <v>263</v>
      </c>
      <c r="B15" s="29">
        <v>1155</v>
      </c>
      <c r="C15" s="29">
        <v>2</v>
      </c>
      <c r="D15" s="29">
        <v>7</v>
      </c>
      <c r="E15" s="29">
        <v>18</v>
      </c>
      <c r="F15" s="29">
        <v>49</v>
      </c>
      <c r="G15" s="29">
        <v>119</v>
      </c>
      <c r="H15" s="29">
        <v>142</v>
      </c>
      <c r="I15" s="29">
        <v>259</v>
      </c>
      <c r="J15" s="29">
        <v>281</v>
      </c>
      <c r="K15" s="29">
        <v>199</v>
      </c>
      <c r="L15" s="29">
        <v>49</v>
      </c>
      <c r="M15" s="29">
        <v>17</v>
      </c>
      <c r="N15" s="29">
        <v>10</v>
      </c>
      <c r="O15" s="29">
        <v>2</v>
      </c>
      <c r="P15" s="29">
        <v>1</v>
      </c>
      <c r="Q15" s="2"/>
    </row>
    <row r="16" spans="1:17" x14ac:dyDescent="0.2">
      <c r="A16" s="23" t="s">
        <v>264</v>
      </c>
      <c r="B16" s="24">
        <v>820</v>
      </c>
      <c r="C16" s="25">
        <v>0</v>
      </c>
      <c r="D16" s="24">
        <v>5</v>
      </c>
      <c r="E16" s="24">
        <v>11</v>
      </c>
      <c r="F16" s="24">
        <v>33</v>
      </c>
      <c r="G16" s="24">
        <v>45</v>
      </c>
      <c r="H16" s="24">
        <v>68</v>
      </c>
      <c r="I16" s="24">
        <v>105</v>
      </c>
      <c r="J16" s="24">
        <v>189</v>
      </c>
      <c r="K16" s="24">
        <v>208</v>
      </c>
      <c r="L16" s="24">
        <v>107</v>
      </c>
      <c r="M16" s="24">
        <v>37</v>
      </c>
      <c r="N16" s="24">
        <v>6</v>
      </c>
      <c r="O16" s="24">
        <v>3</v>
      </c>
      <c r="P16" s="24">
        <v>3</v>
      </c>
      <c r="Q16" s="2"/>
    </row>
    <row r="17" spans="1:17" x14ac:dyDescent="0.2">
      <c r="A17" s="28" t="s">
        <v>265</v>
      </c>
      <c r="B17" s="29">
        <v>574</v>
      </c>
      <c r="C17" s="30">
        <v>0</v>
      </c>
      <c r="D17" s="29">
        <v>2</v>
      </c>
      <c r="E17" s="29">
        <v>3</v>
      </c>
      <c r="F17" s="29">
        <v>5</v>
      </c>
      <c r="G17" s="29">
        <v>23</v>
      </c>
      <c r="H17" s="29">
        <v>25</v>
      </c>
      <c r="I17" s="29">
        <v>74</v>
      </c>
      <c r="J17" s="29">
        <v>93</v>
      </c>
      <c r="K17" s="29">
        <v>111</v>
      </c>
      <c r="L17" s="29">
        <v>116</v>
      </c>
      <c r="M17" s="29">
        <v>80</v>
      </c>
      <c r="N17" s="29">
        <v>26</v>
      </c>
      <c r="O17" s="29">
        <v>13</v>
      </c>
      <c r="P17" s="29">
        <v>3</v>
      </c>
      <c r="Q17" s="2"/>
    </row>
    <row r="18" spans="1:17" x14ac:dyDescent="0.2">
      <c r="A18" s="23" t="s">
        <v>266</v>
      </c>
      <c r="B18" s="24">
        <v>431</v>
      </c>
      <c r="C18" s="25">
        <v>0</v>
      </c>
      <c r="D18" s="24">
        <v>1</v>
      </c>
      <c r="E18" s="24">
        <v>4</v>
      </c>
      <c r="F18" s="24">
        <v>6</v>
      </c>
      <c r="G18" s="24">
        <v>10</v>
      </c>
      <c r="H18" s="24">
        <v>20</v>
      </c>
      <c r="I18" s="24">
        <v>34</v>
      </c>
      <c r="J18" s="24">
        <v>44</v>
      </c>
      <c r="K18" s="24">
        <v>77</v>
      </c>
      <c r="L18" s="24">
        <v>87</v>
      </c>
      <c r="M18" s="24">
        <v>68</v>
      </c>
      <c r="N18" s="24">
        <v>45</v>
      </c>
      <c r="O18" s="24">
        <v>34</v>
      </c>
      <c r="P18" s="24">
        <v>1</v>
      </c>
      <c r="Q18" s="2"/>
    </row>
    <row r="19" spans="1:17" x14ac:dyDescent="0.2">
      <c r="A19" s="28" t="s">
        <v>267</v>
      </c>
      <c r="B19" s="29">
        <v>614</v>
      </c>
      <c r="C19" s="30">
        <v>0</v>
      </c>
      <c r="D19" s="30">
        <v>0</v>
      </c>
      <c r="E19" s="29">
        <v>2</v>
      </c>
      <c r="F19" s="29">
        <v>6</v>
      </c>
      <c r="G19" s="29">
        <v>7</v>
      </c>
      <c r="H19" s="29">
        <v>13</v>
      </c>
      <c r="I19" s="29">
        <v>22</v>
      </c>
      <c r="J19" s="29">
        <v>45</v>
      </c>
      <c r="K19" s="29">
        <v>56</v>
      </c>
      <c r="L19" s="29">
        <v>70</v>
      </c>
      <c r="M19" s="29">
        <v>86</v>
      </c>
      <c r="N19" s="29">
        <v>112</v>
      </c>
      <c r="O19" s="29">
        <v>190</v>
      </c>
      <c r="P19" s="29">
        <v>5</v>
      </c>
      <c r="Q19" s="2"/>
    </row>
    <row r="20" spans="1:17" x14ac:dyDescent="0.2">
      <c r="A20" s="23" t="s">
        <v>268</v>
      </c>
      <c r="B20" s="24">
        <v>564</v>
      </c>
      <c r="C20" s="25">
        <v>0</v>
      </c>
      <c r="D20" s="24">
        <v>12</v>
      </c>
      <c r="E20" s="24">
        <v>18</v>
      </c>
      <c r="F20" s="24">
        <v>16</v>
      </c>
      <c r="G20" s="24">
        <v>6</v>
      </c>
      <c r="H20" s="24">
        <v>4</v>
      </c>
      <c r="I20" s="24">
        <v>3</v>
      </c>
      <c r="J20" s="24">
        <v>1</v>
      </c>
      <c r="K20" s="25">
        <v>0</v>
      </c>
      <c r="L20" s="24">
        <v>2</v>
      </c>
      <c r="M20" s="25">
        <v>0</v>
      </c>
      <c r="N20" s="24">
        <v>1</v>
      </c>
      <c r="O20" s="24">
        <v>1</v>
      </c>
      <c r="P20" s="24">
        <v>500</v>
      </c>
      <c r="Q20" s="2"/>
    </row>
    <row r="21" spans="1:17" s="22" customFormat="1" ht="15.75" customHeight="1" x14ac:dyDescent="0.2">
      <c r="A21" s="31" t="s">
        <v>294</v>
      </c>
      <c r="B21" s="32">
        <v>31576</v>
      </c>
      <c r="C21" s="32">
        <v>117</v>
      </c>
      <c r="D21" s="32">
        <v>6071</v>
      </c>
      <c r="E21" s="32">
        <v>10271</v>
      </c>
      <c r="F21" s="32">
        <v>7843</v>
      </c>
      <c r="G21" s="32">
        <v>3599</v>
      </c>
      <c r="H21" s="32">
        <v>1515</v>
      </c>
      <c r="I21" s="32">
        <v>831</v>
      </c>
      <c r="J21" s="32">
        <v>497</v>
      </c>
      <c r="K21" s="32">
        <v>294</v>
      </c>
      <c r="L21" s="32">
        <v>151</v>
      </c>
      <c r="M21" s="32">
        <v>94</v>
      </c>
      <c r="N21" s="32">
        <v>72</v>
      </c>
      <c r="O21" s="32">
        <v>71</v>
      </c>
      <c r="P21" s="32">
        <v>150</v>
      </c>
      <c r="Q21" s="21"/>
    </row>
    <row r="22" spans="1:17" x14ac:dyDescent="0.2">
      <c r="A22" s="23" t="s">
        <v>255</v>
      </c>
      <c r="B22" s="24">
        <v>8</v>
      </c>
      <c r="C22" s="25">
        <v>0</v>
      </c>
      <c r="D22" s="24">
        <v>3</v>
      </c>
      <c r="E22" s="24">
        <v>3</v>
      </c>
      <c r="F22" s="25">
        <v>0</v>
      </c>
      <c r="G22" s="25">
        <v>0</v>
      </c>
      <c r="H22" s="24">
        <v>1</v>
      </c>
      <c r="I22" s="25">
        <v>0</v>
      </c>
      <c r="J22" s="25">
        <v>0</v>
      </c>
      <c r="K22" s="25">
        <v>0</v>
      </c>
      <c r="L22" s="25">
        <v>0</v>
      </c>
      <c r="M22" s="25">
        <v>0</v>
      </c>
      <c r="N22" s="25">
        <v>0</v>
      </c>
      <c r="O22" s="25">
        <v>0</v>
      </c>
      <c r="P22" s="24">
        <v>1</v>
      </c>
      <c r="Q22" s="2"/>
    </row>
    <row r="23" spans="1:17" x14ac:dyDescent="0.2">
      <c r="A23" s="28" t="s">
        <v>256</v>
      </c>
      <c r="B23" s="29">
        <v>2620</v>
      </c>
      <c r="C23" s="29">
        <v>58</v>
      </c>
      <c r="D23" s="29">
        <v>1826</v>
      </c>
      <c r="E23" s="29">
        <v>627</v>
      </c>
      <c r="F23" s="29">
        <v>87</v>
      </c>
      <c r="G23" s="29">
        <v>20</v>
      </c>
      <c r="H23" s="30">
        <v>0</v>
      </c>
      <c r="I23" s="30">
        <v>0</v>
      </c>
      <c r="J23" s="30">
        <v>0</v>
      </c>
      <c r="K23" s="30">
        <v>0</v>
      </c>
      <c r="L23" s="30">
        <v>0</v>
      </c>
      <c r="M23" s="30">
        <v>0</v>
      </c>
      <c r="N23" s="30">
        <v>0</v>
      </c>
      <c r="O23" s="30">
        <v>0</v>
      </c>
      <c r="P23" s="29">
        <v>2</v>
      </c>
      <c r="Q23" s="2"/>
    </row>
    <row r="24" spans="1:17" x14ac:dyDescent="0.2">
      <c r="A24" s="23" t="s">
        <v>257</v>
      </c>
      <c r="B24" s="24">
        <v>9360</v>
      </c>
      <c r="C24" s="24">
        <v>44</v>
      </c>
      <c r="D24" s="24">
        <v>3139</v>
      </c>
      <c r="E24" s="24">
        <v>4878</v>
      </c>
      <c r="F24" s="24">
        <v>1066</v>
      </c>
      <c r="G24" s="24">
        <v>170</v>
      </c>
      <c r="H24" s="24">
        <v>32</v>
      </c>
      <c r="I24" s="24">
        <v>13</v>
      </c>
      <c r="J24" s="24">
        <v>4</v>
      </c>
      <c r="K24" s="25">
        <v>0</v>
      </c>
      <c r="L24" s="25">
        <v>0</v>
      </c>
      <c r="M24" s="25">
        <v>0</v>
      </c>
      <c r="N24" s="25">
        <v>0</v>
      </c>
      <c r="O24" s="25">
        <v>0</v>
      </c>
      <c r="P24" s="24">
        <v>14</v>
      </c>
      <c r="Q24" s="2"/>
    </row>
    <row r="25" spans="1:17" x14ac:dyDescent="0.2">
      <c r="A25" s="28" t="s">
        <v>258</v>
      </c>
      <c r="B25" s="29">
        <v>8998</v>
      </c>
      <c r="C25" s="29">
        <v>10</v>
      </c>
      <c r="D25" s="29">
        <v>836</v>
      </c>
      <c r="E25" s="29">
        <v>3443</v>
      </c>
      <c r="F25" s="29">
        <v>3712</v>
      </c>
      <c r="G25" s="29">
        <v>796</v>
      </c>
      <c r="H25" s="29">
        <v>140</v>
      </c>
      <c r="I25" s="29">
        <v>36</v>
      </c>
      <c r="J25" s="29">
        <v>6</v>
      </c>
      <c r="K25" s="30">
        <v>0</v>
      </c>
      <c r="L25" s="30">
        <v>0</v>
      </c>
      <c r="M25" s="30">
        <v>0</v>
      </c>
      <c r="N25" s="29">
        <v>1</v>
      </c>
      <c r="O25" s="29">
        <v>1</v>
      </c>
      <c r="P25" s="29">
        <v>17</v>
      </c>
      <c r="Q25" s="2"/>
    </row>
    <row r="26" spans="1:17" x14ac:dyDescent="0.2">
      <c r="A26" s="23" t="s">
        <v>259</v>
      </c>
      <c r="B26" s="24">
        <v>5078</v>
      </c>
      <c r="C26" s="24">
        <v>4</v>
      </c>
      <c r="D26" s="24">
        <v>191</v>
      </c>
      <c r="E26" s="24">
        <v>988</v>
      </c>
      <c r="F26" s="24">
        <v>2081</v>
      </c>
      <c r="G26" s="24">
        <v>1391</v>
      </c>
      <c r="H26" s="24">
        <v>299</v>
      </c>
      <c r="I26" s="24">
        <v>88</v>
      </c>
      <c r="J26" s="24">
        <v>14</v>
      </c>
      <c r="K26" s="24">
        <v>4</v>
      </c>
      <c r="L26" s="24">
        <v>1</v>
      </c>
      <c r="M26" s="25">
        <v>0</v>
      </c>
      <c r="N26" s="25">
        <v>0</v>
      </c>
      <c r="O26" s="25">
        <v>0</v>
      </c>
      <c r="P26" s="24">
        <v>17</v>
      </c>
      <c r="Q26" s="2"/>
    </row>
    <row r="27" spans="1:17" x14ac:dyDescent="0.2">
      <c r="A27" s="28" t="s">
        <v>260</v>
      </c>
      <c r="B27" s="29">
        <v>2273</v>
      </c>
      <c r="C27" s="29">
        <v>1</v>
      </c>
      <c r="D27" s="29">
        <v>50</v>
      </c>
      <c r="E27" s="29">
        <v>234</v>
      </c>
      <c r="F27" s="29">
        <v>584</v>
      </c>
      <c r="G27" s="29">
        <v>759</v>
      </c>
      <c r="H27" s="29">
        <v>450</v>
      </c>
      <c r="I27" s="29">
        <v>142</v>
      </c>
      <c r="J27" s="29">
        <v>36</v>
      </c>
      <c r="K27" s="29">
        <v>9</v>
      </c>
      <c r="L27" s="30">
        <v>0</v>
      </c>
      <c r="M27" s="29">
        <v>1</v>
      </c>
      <c r="N27" s="30">
        <v>0</v>
      </c>
      <c r="O27" s="30">
        <v>0</v>
      </c>
      <c r="P27" s="29">
        <v>7</v>
      </c>
      <c r="Q27" s="2"/>
    </row>
    <row r="28" spans="1:17" x14ac:dyDescent="0.2">
      <c r="A28" s="23" t="s">
        <v>261</v>
      </c>
      <c r="B28" s="24">
        <v>1154</v>
      </c>
      <c r="C28" s="25">
        <v>0</v>
      </c>
      <c r="D28" s="24">
        <v>12</v>
      </c>
      <c r="E28" s="24">
        <v>55</v>
      </c>
      <c r="F28" s="24">
        <v>200</v>
      </c>
      <c r="G28" s="24">
        <v>276</v>
      </c>
      <c r="H28" s="24">
        <v>311</v>
      </c>
      <c r="I28" s="24">
        <v>184</v>
      </c>
      <c r="J28" s="24">
        <v>83</v>
      </c>
      <c r="K28" s="24">
        <v>18</v>
      </c>
      <c r="L28" s="24">
        <v>5</v>
      </c>
      <c r="M28" s="24">
        <v>2</v>
      </c>
      <c r="N28" s="24">
        <v>1</v>
      </c>
      <c r="O28" s="25">
        <v>0</v>
      </c>
      <c r="P28" s="24">
        <v>7</v>
      </c>
      <c r="Q28" s="2"/>
    </row>
    <row r="29" spans="1:17" x14ac:dyDescent="0.2">
      <c r="A29" s="28" t="s">
        <v>262</v>
      </c>
      <c r="B29" s="29">
        <v>665</v>
      </c>
      <c r="C29" s="30">
        <v>0</v>
      </c>
      <c r="D29" s="29">
        <v>6</v>
      </c>
      <c r="E29" s="29">
        <v>21</v>
      </c>
      <c r="F29" s="29">
        <v>67</v>
      </c>
      <c r="G29" s="29">
        <v>101</v>
      </c>
      <c r="H29" s="29">
        <v>156</v>
      </c>
      <c r="I29" s="29">
        <v>162</v>
      </c>
      <c r="J29" s="29">
        <v>116</v>
      </c>
      <c r="K29" s="29">
        <v>26</v>
      </c>
      <c r="L29" s="29">
        <v>9</v>
      </c>
      <c r="M29" s="30">
        <v>0</v>
      </c>
      <c r="N29" s="29">
        <v>1</v>
      </c>
      <c r="O29" s="30">
        <v>0</v>
      </c>
      <c r="P29" s="30">
        <v>0</v>
      </c>
      <c r="Q29" s="2"/>
    </row>
    <row r="30" spans="1:17" x14ac:dyDescent="0.2">
      <c r="A30" s="23" t="s">
        <v>263</v>
      </c>
      <c r="B30" s="24">
        <v>436</v>
      </c>
      <c r="C30" s="25">
        <v>0</v>
      </c>
      <c r="D30" s="25">
        <v>0</v>
      </c>
      <c r="E30" s="24">
        <v>7</v>
      </c>
      <c r="F30" s="24">
        <v>21</v>
      </c>
      <c r="G30" s="24">
        <v>43</v>
      </c>
      <c r="H30" s="24">
        <v>75</v>
      </c>
      <c r="I30" s="24">
        <v>102</v>
      </c>
      <c r="J30" s="24">
        <v>101</v>
      </c>
      <c r="K30" s="24">
        <v>61</v>
      </c>
      <c r="L30" s="24">
        <v>17</v>
      </c>
      <c r="M30" s="24">
        <v>4</v>
      </c>
      <c r="N30" s="24">
        <v>5</v>
      </c>
      <c r="O30" s="25">
        <v>0</v>
      </c>
      <c r="P30" s="25">
        <v>0</v>
      </c>
      <c r="Q30" s="2"/>
    </row>
    <row r="31" spans="1:17" x14ac:dyDescent="0.2">
      <c r="A31" s="28" t="s">
        <v>264</v>
      </c>
      <c r="B31" s="29">
        <v>317</v>
      </c>
      <c r="C31" s="30">
        <v>0</v>
      </c>
      <c r="D31" s="29">
        <v>4</v>
      </c>
      <c r="E31" s="29">
        <v>4</v>
      </c>
      <c r="F31" s="29">
        <v>13</v>
      </c>
      <c r="G31" s="29">
        <v>23</v>
      </c>
      <c r="H31" s="29">
        <v>26</v>
      </c>
      <c r="I31" s="29">
        <v>47</v>
      </c>
      <c r="J31" s="29">
        <v>70</v>
      </c>
      <c r="K31" s="29">
        <v>71</v>
      </c>
      <c r="L31" s="29">
        <v>42</v>
      </c>
      <c r="M31" s="29">
        <v>12</v>
      </c>
      <c r="N31" s="29">
        <v>3</v>
      </c>
      <c r="O31" s="29">
        <v>1</v>
      </c>
      <c r="P31" s="29">
        <v>1</v>
      </c>
      <c r="Q31" s="2"/>
    </row>
    <row r="32" spans="1:17" x14ac:dyDescent="0.2">
      <c r="A32" s="23" t="s">
        <v>265</v>
      </c>
      <c r="B32" s="24">
        <v>188</v>
      </c>
      <c r="C32" s="25">
        <v>0</v>
      </c>
      <c r="D32" s="24">
        <v>1</v>
      </c>
      <c r="E32" s="24">
        <v>1</v>
      </c>
      <c r="F32" s="24">
        <v>2</v>
      </c>
      <c r="G32" s="24">
        <v>11</v>
      </c>
      <c r="H32" s="24">
        <v>10</v>
      </c>
      <c r="I32" s="24">
        <v>31</v>
      </c>
      <c r="J32" s="24">
        <v>33</v>
      </c>
      <c r="K32" s="24">
        <v>37</v>
      </c>
      <c r="L32" s="24">
        <v>29</v>
      </c>
      <c r="M32" s="24">
        <v>18</v>
      </c>
      <c r="N32" s="24">
        <v>10</v>
      </c>
      <c r="O32" s="24">
        <v>5</v>
      </c>
      <c r="P32" s="25">
        <v>0</v>
      </c>
      <c r="Q32" s="2"/>
    </row>
    <row r="33" spans="1:17" x14ac:dyDescent="0.2">
      <c r="A33" s="28" t="s">
        <v>266</v>
      </c>
      <c r="B33" s="29">
        <v>156</v>
      </c>
      <c r="C33" s="30">
        <v>0</v>
      </c>
      <c r="D33" s="30">
        <v>0</v>
      </c>
      <c r="E33" s="29">
        <v>2</v>
      </c>
      <c r="F33" s="29">
        <v>2</v>
      </c>
      <c r="G33" s="29">
        <v>4</v>
      </c>
      <c r="H33" s="29">
        <v>8</v>
      </c>
      <c r="I33" s="29">
        <v>14</v>
      </c>
      <c r="J33" s="29">
        <v>13</v>
      </c>
      <c r="K33" s="29">
        <v>37</v>
      </c>
      <c r="L33" s="29">
        <v>26</v>
      </c>
      <c r="M33" s="29">
        <v>21</v>
      </c>
      <c r="N33" s="29">
        <v>16</v>
      </c>
      <c r="O33" s="29">
        <v>13</v>
      </c>
      <c r="P33" s="30">
        <v>0</v>
      </c>
      <c r="Q33" s="2"/>
    </row>
    <row r="34" spans="1:17" x14ac:dyDescent="0.2">
      <c r="A34" s="23" t="s">
        <v>267</v>
      </c>
      <c r="B34" s="24">
        <v>218</v>
      </c>
      <c r="C34" s="25">
        <v>0</v>
      </c>
      <c r="D34" s="25">
        <v>0</v>
      </c>
      <c r="E34" s="24">
        <v>1</v>
      </c>
      <c r="F34" s="24">
        <v>2</v>
      </c>
      <c r="G34" s="24">
        <v>2</v>
      </c>
      <c r="H34" s="24">
        <v>7</v>
      </c>
      <c r="I34" s="24">
        <v>11</v>
      </c>
      <c r="J34" s="24">
        <v>21</v>
      </c>
      <c r="K34" s="24">
        <v>31</v>
      </c>
      <c r="L34" s="24">
        <v>22</v>
      </c>
      <c r="M34" s="24">
        <v>36</v>
      </c>
      <c r="N34" s="24">
        <v>35</v>
      </c>
      <c r="O34" s="24">
        <v>50</v>
      </c>
      <c r="P34" s="25">
        <v>0</v>
      </c>
      <c r="Q34" s="2"/>
    </row>
    <row r="35" spans="1:17" x14ac:dyDescent="0.2">
      <c r="A35" s="28" t="s">
        <v>268</v>
      </c>
      <c r="B35" s="29">
        <v>105</v>
      </c>
      <c r="C35" s="30">
        <v>0</v>
      </c>
      <c r="D35" s="29">
        <v>3</v>
      </c>
      <c r="E35" s="29">
        <v>7</v>
      </c>
      <c r="F35" s="29">
        <v>6</v>
      </c>
      <c r="G35" s="29">
        <v>3</v>
      </c>
      <c r="H35" s="30">
        <v>0</v>
      </c>
      <c r="I35" s="29">
        <v>1</v>
      </c>
      <c r="J35" s="30">
        <v>0</v>
      </c>
      <c r="K35" s="30">
        <v>0</v>
      </c>
      <c r="L35" s="30">
        <v>0</v>
      </c>
      <c r="M35" s="30">
        <v>0</v>
      </c>
      <c r="N35" s="30">
        <v>0</v>
      </c>
      <c r="O35" s="29">
        <v>1</v>
      </c>
      <c r="P35" s="29">
        <v>84</v>
      </c>
      <c r="Q35" s="2"/>
    </row>
    <row r="36" spans="1:17" s="22" customFormat="1" ht="15" customHeight="1" x14ac:dyDescent="0.2">
      <c r="A36" s="19" t="s">
        <v>295</v>
      </c>
      <c r="B36" s="20">
        <v>23562</v>
      </c>
      <c r="C36" s="20">
        <v>245</v>
      </c>
      <c r="D36" s="20">
        <v>4036</v>
      </c>
      <c r="E36" s="20">
        <v>6339</v>
      </c>
      <c r="F36" s="20">
        <v>5082</v>
      </c>
      <c r="G36" s="20">
        <v>2834</v>
      </c>
      <c r="H36" s="20">
        <v>1485</v>
      </c>
      <c r="I36" s="20">
        <v>994</v>
      </c>
      <c r="J36" s="20">
        <v>719</v>
      </c>
      <c r="K36" s="20">
        <v>493</v>
      </c>
      <c r="L36" s="20">
        <v>313</v>
      </c>
      <c r="M36" s="20">
        <v>204</v>
      </c>
      <c r="N36" s="20">
        <v>129</v>
      </c>
      <c r="O36" s="20">
        <v>167</v>
      </c>
      <c r="P36" s="20">
        <v>522</v>
      </c>
      <c r="Q36" s="21"/>
    </row>
    <row r="37" spans="1:17" x14ac:dyDescent="0.2">
      <c r="A37" s="28" t="s">
        <v>255</v>
      </c>
      <c r="B37" s="29">
        <v>10</v>
      </c>
      <c r="C37" s="29">
        <v>1</v>
      </c>
      <c r="D37" s="29">
        <v>5</v>
      </c>
      <c r="E37" s="30">
        <v>0</v>
      </c>
      <c r="F37" s="29">
        <v>1</v>
      </c>
      <c r="G37" s="30">
        <v>0</v>
      </c>
      <c r="H37" s="30">
        <v>0</v>
      </c>
      <c r="I37" s="29">
        <v>2</v>
      </c>
      <c r="J37" s="30">
        <v>0</v>
      </c>
      <c r="K37" s="30">
        <v>0</v>
      </c>
      <c r="L37" s="29">
        <v>1</v>
      </c>
      <c r="M37" s="30">
        <v>0</v>
      </c>
      <c r="N37" s="30">
        <v>0</v>
      </c>
      <c r="O37" s="30">
        <v>0</v>
      </c>
      <c r="P37" s="30">
        <v>0</v>
      </c>
      <c r="Q37" s="2"/>
    </row>
    <row r="38" spans="1:17" x14ac:dyDescent="0.2">
      <c r="A38" s="23" t="s">
        <v>256</v>
      </c>
      <c r="B38" s="24">
        <v>1383</v>
      </c>
      <c r="C38" s="24">
        <v>106</v>
      </c>
      <c r="D38" s="24">
        <v>985</v>
      </c>
      <c r="E38" s="24">
        <v>229</v>
      </c>
      <c r="F38" s="24">
        <v>41</v>
      </c>
      <c r="G38" s="24">
        <v>7</v>
      </c>
      <c r="H38" s="24">
        <v>2</v>
      </c>
      <c r="I38" s="24">
        <v>3</v>
      </c>
      <c r="J38" s="25">
        <v>0</v>
      </c>
      <c r="K38" s="25">
        <v>0</v>
      </c>
      <c r="L38" s="24">
        <v>1</v>
      </c>
      <c r="M38" s="25">
        <v>0</v>
      </c>
      <c r="N38" s="25">
        <v>0</v>
      </c>
      <c r="O38" s="25">
        <v>0</v>
      </c>
      <c r="P38" s="24">
        <v>9</v>
      </c>
      <c r="Q38" s="2"/>
    </row>
    <row r="39" spans="1:17" x14ac:dyDescent="0.2">
      <c r="A39" s="28" t="s">
        <v>257</v>
      </c>
      <c r="B39" s="29">
        <v>5539</v>
      </c>
      <c r="C39" s="29">
        <v>95</v>
      </c>
      <c r="D39" s="29">
        <v>1993</v>
      </c>
      <c r="E39" s="29">
        <v>2672</v>
      </c>
      <c r="F39" s="29">
        <v>596</v>
      </c>
      <c r="G39" s="29">
        <v>128</v>
      </c>
      <c r="H39" s="29">
        <v>27</v>
      </c>
      <c r="I39" s="29">
        <v>7</v>
      </c>
      <c r="J39" s="29">
        <v>2</v>
      </c>
      <c r="K39" s="30">
        <v>0</v>
      </c>
      <c r="L39" s="29">
        <v>2</v>
      </c>
      <c r="M39" s="30">
        <v>0</v>
      </c>
      <c r="N39" s="30">
        <v>0</v>
      </c>
      <c r="O39" s="30">
        <v>0</v>
      </c>
      <c r="P39" s="29">
        <v>17</v>
      </c>
      <c r="Q39" s="2"/>
    </row>
    <row r="40" spans="1:17" x14ac:dyDescent="0.2">
      <c r="A40" s="23" t="s">
        <v>258</v>
      </c>
      <c r="B40" s="24">
        <v>5990</v>
      </c>
      <c r="C40" s="24">
        <v>27</v>
      </c>
      <c r="D40" s="24">
        <v>723</v>
      </c>
      <c r="E40" s="24">
        <v>2297</v>
      </c>
      <c r="F40" s="24">
        <v>2257</v>
      </c>
      <c r="G40" s="24">
        <v>499</v>
      </c>
      <c r="H40" s="24">
        <v>116</v>
      </c>
      <c r="I40" s="24">
        <v>26</v>
      </c>
      <c r="J40" s="24">
        <v>10</v>
      </c>
      <c r="K40" s="24">
        <v>2</v>
      </c>
      <c r="L40" s="24">
        <v>2</v>
      </c>
      <c r="M40" s="25">
        <v>0</v>
      </c>
      <c r="N40" s="25">
        <v>0</v>
      </c>
      <c r="O40" s="25">
        <v>0</v>
      </c>
      <c r="P40" s="24">
        <v>31</v>
      </c>
      <c r="Q40" s="2"/>
    </row>
    <row r="41" spans="1:17" x14ac:dyDescent="0.2">
      <c r="A41" s="28" t="s">
        <v>259</v>
      </c>
      <c r="B41" s="29">
        <v>3893</v>
      </c>
      <c r="C41" s="29">
        <v>11</v>
      </c>
      <c r="D41" s="29">
        <v>208</v>
      </c>
      <c r="E41" s="29">
        <v>783</v>
      </c>
      <c r="F41" s="29">
        <v>1456</v>
      </c>
      <c r="G41" s="29">
        <v>1062</v>
      </c>
      <c r="H41" s="29">
        <v>257</v>
      </c>
      <c r="I41" s="29">
        <v>63</v>
      </c>
      <c r="J41" s="29">
        <v>21</v>
      </c>
      <c r="K41" s="29">
        <v>5</v>
      </c>
      <c r="L41" s="29">
        <v>1</v>
      </c>
      <c r="M41" s="30">
        <v>0</v>
      </c>
      <c r="N41" s="30">
        <v>0</v>
      </c>
      <c r="O41" s="29">
        <v>1</v>
      </c>
      <c r="P41" s="29">
        <v>25</v>
      </c>
      <c r="Q41" s="2"/>
    </row>
    <row r="42" spans="1:17" x14ac:dyDescent="0.2">
      <c r="A42" s="23" t="s">
        <v>260</v>
      </c>
      <c r="B42" s="24">
        <v>2016</v>
      </c>
      <c r="C42" s="24">
        <v>3</v>
      </c>
      <c r="D42" s="24">
        <v>78</v>
      </c>
      <c r="E42" s="24">
        <v>223</v>
      </c>
      <c r="F42" s="24">
        <v>457</v>
      </c>
      <c r="G42" s="24">
        <v>635</v>
      </c>
      <c r="H42" s="24">
        <v>413</v>
      </c>
      <c r="I42" s="24">
        <v>136</v>
      </c>
      <c r="J42" s="24">
        <v>47</v>
      </c>
      <c r="K42" s="24">
        <v>14</v>
      </c>
      <c r="L42" s="25">
        <v>0</v>
      </c>
      <c r="M42" s="25">
        <v>0</v>
      </c>
      <c r="N42" s="25">
        <v>0</v>
      </c>
      <c r="O42" s="25">
        <v>0</v>
      </c>
      <c r="P42" s="24">
        <v>10</v>
      </c>
      <c r="Q42" s="2"/>
    </row>
    <row r="43" spans="1:17" x14ac:dyDescent="0.2">
      <c r="A43" s="28" t="s">
        <v>261</v>
      </c>
      <c r="B43" s="29">
        <v>1272</v>
      </c>
      <c r="C43" s="30">
        <v>0</v>
      </c>
      <c r="D43" s="29">
        <v>18</v>
      </c>
      <c r="E43" s="29">
        <v>77</v>
      </c>
      <c r="F43" s="29">
        <v>146</v>
      </c>
      <c r="G43" s="29">
        <v>271</v>
      </c>
      <c r="H43" s="29">
        <v>356</v>
      </c>
      <c r="I43" s="29">
        <v>273</v>
      </c>
      <c r="J43" s="29">
        <v>88</v>
      </c>
      <c r="K43" s="29">
        <v>32</v>
      </c>
      <c r="L43" s="29">
        <v>5</v>
      </c>
      <c r="M43" s="29">
        <v>4</v>
      </c>
      <c r="N43" s="29">
        <v>1</v>
      </c>
      <c r="O43" s="30">
        <v>0</v>
      </c>
      <c r="P43" s="29">
        <v>1</v>
      </c>
      <c r="Q43" s="2"/>
    </row>
    <row r="44" spans="1:17" x14ac:dyDescent="0.2">
      <c r="A44" s="23" t="s">
        <v>262</v>
      </c>
      <c r="B44" s="24">
        <v>886</v>
      </c>
      <c r="C44" s="25">
        <v>0</v>
      </c>
      <c r="D44" s="24">
        <v>8</v>
      </c>
      <c r="E44" s="24">
        <v>29</v>
      </c>
      <c r="F44" s="24">
        <v>64</v>
      </c>
      <c r="G44" s="24">
        <v>121</v>
      </c>
      <c r="H44" s="24">
        <v>191</v>
      </c>
      <c r="I44" s="24">
        <v>224</v>
      </c>
      <c r="J44" s="24">
        <v>165</v>
      </c>
      <c r="K44" s="24">
        <v>52</v>
      </c>
      <c r="L44" s="24">
        <v>15</v>
      </c>
      <c r="M44" s="24">
        <v>10</v>
      </c>
      <c r="N44" s="24">
        <v>2</v>
      </c>
      <c r="O44" s="24">
        <v>2</v>
      </c>
      <c r="P44" s="24">
        <v>3</v>
      </c>
      <c r="Q44" s="2"/>
    </row>
    <row r="45" spans="1:17" x14ac:dyDescent="0.2">
      <c r="A45" s="28" t="s">
        <v>263</v>
      </c>
      <c r="B45" s="29">
        <v>654</v>
      </c>
      <c r="C45" s="29">
        <v>2</v>
      </c>
      <c r="D45" s="29">
        <v>7</v>
      </c>
      <c r="E45" s="29">
        <v>8</v>
      </c>
      <c r="F45" s="29">
        <v>27</v>
      </c>
      <c r="G45" s="29">
        <v>67</v>
      </c>
      <c r="H45" s="29">
        <v>56</v>
      </c>
      <c r="I45" s="29">
        <v>143</v>
      </c>
      <c r="J45" s="29">
        <v>167</v>
      </c>
      <c r="K45" s="29">
        <v>128</v>
      </c>
      <c r="L45" s="29">
        <v>31</v>
      </c>
      <c r="M45" s="29">
        <v>12</v>
      </c>
      <c r="N45" s="29">
        <v>4</v>
      </c>
      <c r="O45" s="29">
        <v>1</v>
      </c>
      <c r="P45" s="29">
        <v>1</v>
      </c>
      <c r="Q45" s="2"/>
    </row>
    <row r="46" spans="1:17" x14ac:dyDescent="0.2">
      <c r="A46" s="23" t="s">
        <v>264</v>
      </c>
      <c r="B46" s="24">
        <v>465</v>
      </c>
      <c r="C46" s="25">
        <v>0</v>
      </c>
      <c r="D46" s="24">
        <v>1</v>
      </c>
      <c r="E46" s="24">
        <v>7</v>
      </c>
      <c r="F46" s="24">
        <v>16</v>
      </c>
      <c r="G46" s="24">
        <v>21</v>
      </c>
      <c r="H46" s="24">
        <v>37</v>
      </c>
      <c r="I46" s="24">
        <v>48</v>
      </c>
      <c r="J46" s="24">
        <v>111</v>
      </c>
      <c r="K46" s="24">
        <v>129</v>
      </c>
      <c r="L46" s="24">
        <v>63</v>
      </c>
      <c r="M46" s="24">
        <v>25</v>
      </c>
      <c r="N46" s="24">
        <v>3</v>
      </c>
      <c r="O46" s="24">
        <v>2</v>
      </c>
      <c r="P46" s="24">
        <v>2</v>
      </c>
      <c r="Q46" s="2"/>
    </row>
    <row r="47" spans="1:17" x14ac:dyDescent="0.2">
      <c r="A47" s="28" t="s">
        <v>265</v>
      </c>
      <c r="B47" s="29">
        <v>363</v>
      </c>
      <c r="C47" s="30">
        <v>0</v>
      </c>
      <c r="D47" s="29">
        <v>1</v>
      </c>
      <c r="E47" s="29">
        <v>2</v>
      </c>
      <c r="F47" s="29">
        <v>3</v>
      </c>
      <c r="G47" s="29">
        <v>11</v>
      </c>
      <c r="H47" s="29">
        <v>13</v>
      </c>
      <c r="I47" s="29">
        <v>38</v>
      </c>
      <c r="J47" s="29">
        <v>58</v>
      </c>
      <c r="K47" s="29">
        <v>68</v>
      </c>
      <c r="L47" s="29">
        <v>86</v>
      </c>
      <c r="M47" s="29">
        <v>58</v>
      </c>
      <c r="N47" s="29">
        <v>16</v>
      </c>
      <c r="O47" s="29">
        <v>6</v>
      </c>
      <c r="P47" s="29">
        <v>3</v>
      </c>
      <c r="Q47" s="2"/>
    </row>
    <row r="48" spans="1:17" x14ac:dyDescent="0.2">
      <c r="A48" s="23" t="s">
        <v>266</v>
      </c>
      <c r="B48" s="24">
        <v>261</v>
      </c>
      <c r="C48" s="25">
        <v>0</v>
      </c>
      <c r="D48" s="24">
        <v>1</v>
      </c>
      <c r="E48" s="24">
        <v>2</v>
      </c>
      <c r="F48" s="24">
        <v>4</v>
      </c>
      <c r="G48" s="24">
        <v>6</v>
      </c>
      <c r="H48" s="24">
        <v>10</v>
      </c>
      <c r="I48" s="24">
        <v>19</v>
      </c>
      <c r="J48" s="24">
        <v>27</v>
      </c>
      <c r="K48" s="24">
        <v>39</v>
      </c>
      <c r="L48" s="24">
        <v>59</v>
      </c>
      <c r="M48" s="24">
        <v>46</v>
      </c>
      <c r="N48" s="24">
        <v>28</v>
      </c>
      <c r="O48" s="24">
        <v>19</v>
      </c>
      <c r="P48" s="24">
        <v>1</v>
      </c>
      <c r="Q48" s="2"/>
    </row>
    <row r="49" spans="1:17" x14ac:dyDescent="0.2">
      <c r="A49" s="28" t="s">
        <v>267</v>
      </c>
      <c r="B49" s="29">
        <v>377</v>
      </c>
      <c r="C49" s="30">
        <v>0</v>
      </c>
      <c r="D49" s="30">
        <v>0</v>
      </c>
      <c r="E49" s="29">
        <v>1</v>
      </c>
      <c r="F49" s="29">
        <v>4</v>
      </c>
      <c r="G49" s="29">
        <v>3</v>
      </c>
      <c r="H49" s="29">
        <v>4</v>
      </c>
      <c r="I49" s="29">
        <v>10</v>
      </c>
      <c r="J49" s="29">
        <v>22</v>
      </c>
      <c r="K49" s="29">
        <v>24</v>
      </c>
      <c r="L49" s="29">
        <v>45</v>
      </c>
      <c r="M49" s="29">
        <v>49</v>
      </c>
      <c r="N49" s="29">
        <v>74</v>
      </c>
      <c r="O49" s="29">
        <v>136</v>
      </c>
      <c r="P49" s="29">
        <v>5</v>
      </c>
      <c r="Q49" s="2"/>
    </row>
    <row r="50" spans="1:17" x14ac:dyDescent="0.2">
      <c r="A50" s="23" t="s">
        <v>268</v>
      </c>
      <c r="B50" s="24">
        <v>453</v>
      </c>
      <c r="C50" s="25">
        <v>0</v>
      </c>
      <c r="D50" s="24">
        <v>8</v>
      </c>
      <c r="E50" s="24">
        <v>9</v>
      </c>
      <c r="F50" s="24">
        <v>10</v>
      </c>
      <c r="G50" s="24">
        <v>3</v>
      </c>
      <c r="H50" s="24">
        <v>3</v>
      </c>
      <c r="I50" s="24">
        <v>2</v>
      </c>
      <c r="J50" s="24">
        <v>1</v>
      </c>
      <c r="K50" s="25">
        <v>0</v>
      </c>
      <c r="L50" s="24">
        <v>2</v>
      </c>
      <c r="M50" s="25">
        <v>0</v>
      </c>
      <c r="N50" s="24">
        <v>1</v>
      </c>
      <c r="O50" s="25">
        <v>0</v>
      </c>
      <c r="P50" s="24">
        <v>414</v>
      </c>
      <c r="Q50" s="2"/>
    </row>
    <row r="51" spans="1:17" s="22" customFormat="1" ht="15" customHeight="1" x14ac:dyDescent="0.2">
      <c r="A51" s="31" t="s">
        <v>296</v>
      </c>
      <c r="B51" s="32">
        <v>2213</v>
      </c>
      <c r="C51" s="32">
        <v>11</v>
      </c>
      <c r="D51" s="32">
        <v>437</v>
      </c>
      <c r="E51" s="32">
        <v>697</v>
      </c>
      <c r="F51" s="32">
        <v>527</v>
      </c>
      <c r="G51" s="32">
        <v>253</v>
      </c>
      <c r="H51" s="32">
        <v>120</v>
      </c>
      <c r="I51" s="32">
        <v>65</v>
      </c>
      <c r="J51" s="32">
        <v>48</v>
      </c>
      <c r="K51" s="32">
        <v>26</v>
      </c>
      <c r="L51" s="32">
        <v>8</v>
      </c>
      <c r="M51" s="32">
        <v>8</v>
      </c>
      <c r="N51" s="32">
        <v>3</v>
      </c>
      <c r="O51" s="32">
        <v>8</v>
      </c>
      <c r="P51" s="32">
        <v>2</v>
      </c>
      <c r="Q51" s="21"/>
    </row>
    <row r="52" spans="1:17" x14ac:dyDescent="0.2">
      <c r="A52" s="23" t="s">
        <v>256</v>
      </c>
      <c r="B52" s="24">
        <v>76</v>
      </c>
      <c r="C52" s="24">
        <v>1</v>
      </c>
      <c r="D52" s="24">
        <v>53</v>
      </c>
      <c r="E52" s="24">
        <v>18</v>
      </c>
      <c r="F52" s="24">
        <v>4</v>
      </c>
      <c r="G52" s="25">
        <v>0</v>
      </c>
      <c r="H52" s="25">
        <v>0</v>
      </c>
      <c r="I52" s="25">
        <v>0</v>
      </c>
      <c r="J52" s="25">
        <v>0</v>
      </c>
      <c r="K52" s="25">
        <v>0</v>
      </c>
      <c r="L52" s="25">
        <v>0</v>
      </c>
      <c r="M52" s="25">
        <v>0</v>
      </c>
      <c r="N52" s="25">
        <v>0</v>
      </c>
      <c r="O52" s="25">
        <v>0</v>
      </c>
      <c r="P52" s="25">
        <v>0</v>
      </c>
      <c r="Q52" s="2"/>
    </row>
    <row r="53" spans="1:17" x14ac:dyDescent="0.2">
      <c r="A53" s="28" t="s">
        <v>257</v>
      </c>
      <c r="B53" s="29">
        <v>569</v>
      </c>
      <c r="C53" s="29">
        <v>4</v>
      </c>
      <c r="D53" s="29">
        <v>225</v>
      </c>
      <c r="E53" s="29">
        <v>266</v>
      </c>
      <c r="F53" s="29">
        <v>58</v>
      </c>
      <c r="G53" s="29">
        <v>14</v>
      </c>
      <c r="H53" s="29">
        <v>2</v>
      </c>
      <c r="I53" s="30">
        <v>0</v>
      </c>
      <c r="J53" s="30">
        <v>0</v>
      </c>
      <c r="K53" s="30">
        <v>0</v>
      </c>
      <c r="L53" s="30">
        <v>0</v>
      </c>
      <c r="M53" s="30">
        <v>0</v>
      </c>
      <c r="N53" s="30">
        <v>0</v>
      </c>
      <c r="O53" s="30">
        <v>0</v>
      </c>
      <c r="P53" s="30">
        <v>0</v>
      </c>
      <c r="Q53" s="2"/>
    </row>
    <row r="54" spans="1:17" x14ac:dyDescent="0.2">
      <c r="A54" s="23" t="s">
        <v>258</v>
      </c>
      <c r="B54" s="24">
        <v>664</v>
      </c>
      <c r="C54" s="24">
        <v>4</v>
      </c>
      <c r="D54" s="24">
        <v>117</v>
      </c>
      <c r="E54" s="24">
        <v>270</v>
      </c>
      <c r="F54" s="24">
        <v>211</v>
      </c>
      <c r="G54" s="24">
        <v>48</v>
      </c>
      <c r="H54" s="24">
        <v>11</v>
      </c>
      <c r="I54" s="24">
        <v>2</v>
      </c>
      <c r="J54" s="24">
        <v>1</v>
      </c>
      <c r="K54" s="25">
        <v>0</v>
      </c>
      <c r="L54" s="25">
        <v>0</v>
      </c>
      <c r="M54" s="25">
        <v>0</v>
      </c>
      <c r="N54" s="25">
        <v>0</v>
      </c>
      <c r="O54" s="25">
        <v>0</v>
      </c>
      <c r="P54" s="25">
        <v>0</v>
      </c>
      <c r="Q54" s="2"/>
    </row>
    <row r="55" spans="1:17" x14ac:dyDescent="0.2">
      <c r="A55" s="28" t="s">
        <v>259</v>
      </c>
      <c r="B55" s="29">
        <v>394</v>
      </c>
      <c r="C55" s="30">
        <v>0</v>
      </c>
      <c r="D55" s="29">
        <v>25</v>
      </c>
      <c r="E55" s="29">
        <v>105</v>
      </c>
      <c r="F55" s="29">
        <v>154</v>
      </c>
      <c r="G55" s="29">
        <v>84</v>
      </c>
      <c r="H55" s="29">
        <v>17</v>
      </c>
      <c r="I55" s="29">
        <v>6</v>
      </c>
      <c r="J55" s="29">
        <v>2</v>
      </c>
      <c r="K55" s="29">
        <v>1</v>
      </c>
      <c r="L55" s="30">
        <v>0</v>
      </c>
      <c r="M55" s="30">
        <v>0</v>
      </c>
      <c r="N55" s="30">
        <v>0</v>
      </c>
      <c r="O55" s="30">
        <v>0</v>
      </c>
      <c r="P55" s="30">
        <v>0</v>
      </c>
      <c r="Q55" s="2"/>
    </row>
    <row r="56" spans="1:17" x14ac:dyDescent="0.2">
      <c r="A56" s="23" t="s">
        <v>260</v>
      </c>
      <c r="B56" s="24">
        <v>226</v>
      </c>
      <c r="C56" s="24">
        <v>2</v>
      </c>
      <c r="D56" s="24">
        <v>10</v>
      </c>
      <c r="E56" s="24">
        <v>25</v>
      </c>
      <c r="F56" s="24">
        <v>71</v>
      </c>
      <c r="G56" s="24">
        <v>60</v>
      </c>
      <c r="H56" s="24">
        <v>38</v>
      </c>
      <c r="I56" s="24">
        <v>13</v>
      </c>
      <c r="J56" s="24">
        <v>5</v>
      </c>
      <c r="K56" s="24">
        <v>2</v>
      </c>
      <c r="L56" s="25">
        <v>0</v>
      </c>
      <c r="M56" s="25">
        <v>0</v>
      </c>
      <c r="N56" s="25">
        <v>0</v>
      </c>
      <c r="O56" s="25">
        <v>0</v>
      </c>
      <c r="P56" s="25">
        <v>0</v>
      </c>
      <c r="Q56" s="2"/>
    </row>
    <row r="57" spans="1:17" x14ac:dyDescent="0.2">
      <c r="A57" s="28" t="s">
        <v>261</v>
      </c>
      <c r="B57" s="29">
        <v>107</v>
      </c>
      <c r="C57" s="30">
        <v>0</v>
      </c>
      <c r="D57" s="29">
        <v>4</v>
      </c>
      <c r="E57" s="29">
        <v>7</v>
      </c>
      <c r="F57" s="29">
        <v>22</v>
      </c>
      <c r="G57" s="29">
        <v>24</v>
      </c>
      <c r="H57" s="29">
        <v>24</v>
      </c>
      <c r="I57" s="29">
        <v>15</v>
      </c>
      <c r="J57" s="29">
        <v>10</v>
      </c>
      <c r="K57" s="30">
        <v>0</v>
      </c>
      <c r="L57" s="29">
        <v>1</v>
      </c>
      <c r="M57" s="30">
        <v>0</v>
      </c>
      <c r="N57" s="30">
        <v>0</v>
      </c>
      <c r="O57" s="30">
        <v>0</v>
      </c>
      <c r="P57" s="30">
        <v>0</v>
      </c>
      <c r="Q57" s="2"/>
    </row>
    <row r="58" spans="1:17" x14ac:dyDescent="0.2">
      <c r="A58" s="23" t="s">
        <v>262</v>
      </c>
      <c r="B58" s="24">
        <v>63</v>
      </c>
      <c r="C58" s="25">
        <v>0</v>
      </c>
      <c r="D58" s="24">
        <v>3</v>
      </c>
      <c r="E58" s="24">
        <v>2</v>
      </c>
      <c r="F58" s="24">
        <v>4</v>
      </c>
      <c r="G58" s="24">
        <v>16</v>
      </c>
      <c r="H58" s="24">
        <v>15</v>
      </c>
      <c r="I58" s="24">
        <v>10</v>
      </c>
      <c r="J58" s="24">
        <v>8</v>
      </c>
      <c r="K58" s="24">
        <v>4</v>
      </c>
      <c r="L58" s="25">
        <v>0</v>
      </c>
      <c r="M58" s="24">
        <v>1</v>
      </c>
      <c r="N58" s="25">
        <v>0</v>
      </c>
      <c r="O58" s="25">
        <v>0</v>
      </c>
      <c r="P58" s="25">
        <v>0</v>
      </c>
      <c r="Q58" s="2"/>
    </row>
    <row r="59" spans="1:17" x14ac:dyDescent="0.2">
      <c r="A59" s="28" t="s">
        <v>263</v>
      </c>
      <c r="B59" s="29">
        <v>40</v>
      </c>
      <c r="C59" s="30">
        <v>0</v>
      </c>
      <c r="D59" s="30">
        <v>0</v>
      </c>
      <c r="E59" s="29">
        <v>3</v>
      </c>
      <c r="F59" s="30">
        <v>0</v>
      </c>
      <c r="G59" s="29">
        <v>4</v>
      </c>
      <c r="H59" s="29">
        <v>7</v>
      </c>
      <c r="I59" s="29">
        <v>10</v>
      </c>
      <c r="J59" s="29">
        <v>9</v>
      </c>
      <c r="K59" s="29">
        <v>6</v>
      </c>
      <c r="L59" s="30">
        <v>0</v>
      </c>
      <c r="M59" s="29">
        <v>1</v>
      </c>
      <c r="N59" s="30">
        <v>0</v>
      </c>
      <c r="O59" s="30">
        <v>0</v>
      </c>
      <c r="P59" s="30">
        <v>0</v>
      </c>
      <c r="Q59" s="2"/>
    </row>
    <row r="60" spans="1:17" x14ac:dyDescent="0.2">
      <c r="A60" s="23" t="s">
        <v>264</v>
      </c>
      <c r="B60" s="24">
        <v>27</v>
      </c>
      <c r="C60" s="25">
        <v>0</v>
      </c>
      <c r="D60" s="25">
        <v>0</v>
      </c>
      <c r="E60" s="25">
        <v>0</v>
      </c>
      <c r="F60" s="24">
        <v>3</v>
      </c>
      <c r="G60" s="24">
        <v>1</v>
      </c>
      <c r="H60" s="24">
        <v>2</v>
      </c>
      <c r="I60" s="24">
        <v>5</v>
      </c>
      <c r="J60" s="24">
        <v>7</v>
      </c>
      <c r="K60" s="24">
        <v>7</v>
      </c>
      <c r="L60" s="24">
        <v>2</v>
      </c>
      <c r="M60" s="25">
        <v>0</v>
      </c>
      <c r="N60" s="25">
        <v>0</v>
      </c>
      <c r="O60" s="25">
        <v>0</v>
      </c>
      <c r="P60" s="25">
        <v>0</v>
      </c>
      <c r="Q60" s="2"/>
    </row>
    <row r="61" spans="1:17" x14ac:dyDescent="0.2">
      <c r="A61" s="28" t="s">
        <v>265</v>
      </c>
      <c r="B61" s="29">
        <v>15</v>
      </c>
      <c r="C61" s="30">
        <v>0</v>
      </c>
      <c r="D61" s="30">
        <v>0</v>
      </c>
      <c r="E61" s="30">
        <v>0</v>
      </c>
      <c r="F61" s="30">
        <v>0</v>
      </c>
      <c r="G61" s="30">
        <v>0</v>
      </c>
      <c r="H61" s="30">
        <v>0</v>
      </c>
      <c r="I61" s="29">
        <v>2</v>
      </c>
      <c r="J61" s="29">
        <v>2</v>
      </c>
      <c r="K61" s="29">
        <v>4</v>
      </c>
      <c r="L61" s="29">
        <v>1</v>
      </c>
      <c r="M61" s="29">
        <v>4</v>
      </c>
      <c r="N61" s="30">
        <v>0</v>
      </c>
      <c r="O61" s="29">
        <v>2</v>
      </c>
      <c r="P61" s="30">
        <v>0</v>
      </c>
      <c r="Q61" s="2"/>
    </row>
    <row r="62" spans="1:17" x14ac:dyDescent="0.2">
      <c r="A62" s="23" t="s">
        <v>266</v>
      </c>
      <c r="B62" s="24">
        <v>12</v>
      </c>
      <c r="C62" s="25">
        <v>0</v>
      </c>
      <c r="D62" s="25">
        <v>0</v>
      </c>
      <c r="E62" s="25">
        <v>0</v>
      </c>
      <c r="F62" s="25">
        <v>0</v>
      </c>
      <c r="G62" s="25">
        <v>0</v>
      </c>
      <c r="H62" s="24">
        <v>2</v>
      </c>
      <c r="I62" s="24">
        <v>1</v>
      </c>
      <c r="J62" s="24">
        <v>2</v>
      </c>
      <c r="K62" s="24">
        <v>1</v>
      </c>
      <c r="L62" s="24">
        <v>2</v>
      </c>
      <c r="M62" s="24">
        <v>1</v>
      </c>
      <c r="N62" s="24">
        <v>1</v>
      </c>
      <c r="O62" s="24">
        <v>2</v>
      </c>
      <c r="P62" s="25">
        <v>0</v>
      </c>
      <c r="Q62" s="2"/>
    </row>
    <row r="63" spans="1:17" x14ac:dyDescent="0.2">
      <c r="A63" s="28" t="s">
        <v>267</v>
      </c>
      <c r="B63" s="29">
        <v>16</v>
      </c>
      <c r="C63" s="30">
        <v>0</v>
      </c>
      <c r="D63" s="30">
        <v>0</v>
      </c>
      <c r="E63" s="30">
        <v>0</v>
      </c>
      <c r="F63" s="30">
        <v>0</v>
      </c>
      <c r="G63" s="29">
        <v>2</v>
      </c>
      <c r="H63" s="29">
        <v>1</v>
      </c>
      <c r="I63" s="29">
        <v>1</v>
      </c>
      <c r="J63" s="29">
        <v>2</v>
      </c>
      <c r="K63" s="29">
        <v>1</v>
      </c>
      <c r="L63" s="29">
        <v>2</v>
      </c>
      <c r="M63" s="29">
        <v>1</v>
      </c>
      <c r="N63" s="29">
        <v>2</v>
      </c>
      <c r="O63" s="29">
        <v>4</v>
      </c>
      <c r="P63" s="30">
        <v>0</v>
      </c>
      <c r="Q63" s="2"/>
    </row>
    <row r="64" spans="1:17" x14ac:dyDescent="0.2">
      <c r="A64" s="23" t="s">
        <v>268</v>
      </c>
      <c r="B64" s="24">
        <v>4</v>
      </c>
      <c r="C64" s="25">
        <v>0</v>
      </c>
      <c r="D64" s="25">
        <v>0</v>
      </c>
      <c r="E64" s="24">
        <v>1</v>
      </c>
      <c r="F64" s="25">
        <v>0</v>
      </c>
      <c r="G64" s="25">
        <v>0</v>
      </c>
      <c r="H64" s="24">
        <v>1</v>
      </c>
      <c r="I64" s="25">
        <v>0</v>
      </c>
      <c r="J64" s="25">
        <v>0</v>
      </c>
      <c r="K64" s="25">
        <v>0</v>
      </c>
      <c r="L64" s="25">
        <v>0</v>
      </c>
      <c r="M64" s="25">
        <v>0</v>
      </c>
      <c r="N64" s="25">
        <v>0</v>
      </c>
      <c r="O64" s="25">
        <v>0</v>
      </c>
      <c r="P64" s="24">
        <v>2</v>
      </c>
      <c r="Q64" s="2"/>
    </row>
    <row r="65" spans="1:17" s="22" customFormat="1" ht="15" customHeight="1" x14ac:dyDescent="0.2">
      <c r="A65" s="31" t="s">
        <v>297</v>
      </c>
      <c r="B65" s="32">
        <v>210</v>
      </c>
      <c r="C65" s="33">
        <v>0</v>
      </c>
      <c r="D65" s="32">
        <v>31</v>
      </c>
      <c r="E65" s="32">
        <v>55</v>
      </c>
      <c r="F65" s="32">
        <v>52</v>
      </c>
      <c r="G65" s="32">
        <v>31</v>
      </c>
      <c r="H65" s="32">
        <v>15</v>
      </c>
      <c r="I65" s="32">
        <v>10</v>
      </c>
      <c r="J65" s="32">
        <v>6</v>
      </c>
      <c r="K65" s="32">
        <v>6</v>
      </c>
      <c r="L65" s="32">
        <v>1</v>
      </c>
      <c r="M65" s="33">
        <v>0</v>
      </c>
      <c r="N65" s="32">
        <v>1</v>
      </c>
      <c r="O65" s="32">
        <v>1</v>
      </c>
      <c r="P65" s="32">
        <v>1</v>
      </c>
      <c r="Q65" s="21"/>
    </row>
    <row r="66" spans="1:17" x14ac:dyDescent="0.2">
      <c r="A66" s="23" t="s">
        <v>256</v>
      </c>
      <c r="B66" s="24">
        <v>6</v>
      </c>
      <c r="C66" s="25">
        <v>0</v>
      </c>
      <c r="D66" s="24">
        <v>1</v>
      </c>
      <c r="E66" s="24">
        <v>3</v>
      </c>
      <c r="F66" s="24">
        <v>2</v>
      </c>
      <c r="G66" s="25">
        <v>0</v>
      </c>
      <c r="H66" s="25">
        <v>0</v>
      </c>
      <c r="I66" s="25">
        <v>0</v>
      </c>
      <c r="J66" s="25">
        <v>0</v>
      </c>
      <c r="K66" s="25">
        <v>0</v>
      </c>
      <c r="L66" s="25">
        <v>0</v>
      </c>
      <c r="M66" s="25">
        <v>0</v>
      </c>
      <c r="N66" s="25">
        <v>0</v>
      </c>
      <c r="O66" s="25">
        <v>0</v>
      </c>
      <c r="P66" s="25">
        <v>0</v>
      </c>
      <c r="Q66" s="2"/>
    </row>
    <row r="67" spans="1:17" x14ac:dyDescent="0.2">
      <c r="A67" s="28" t="s">
        <v>257</v>
      </c>
      <c r="B67" s="29">
        <v>55</v>
      </c>
      <c r="C67" s="30">
        <v>0</v>
      </c>
      <c r="D67" s="29">
        <v>20</v>
      </c>
      <c r="E67" s="29">
        <v>22</v>
      </c>
      <c r="F67" s="29">
        <v>8</v>
      </c>
      <c r="G67" s="29">
        <v>5</v>
      </c>
      <c r="H67" s="30">
        <v>0</v>
      </c>
      <c r="I67" s="30">
        <v>0</v>
      </c>
      <c r="J67" s="30">
        <v>0</v>
      </c>
      <c r="K67" s="30">
        <v>0</v>
      </c>
      <c r="L67" s="30">
        <v>0</v>
      </c>
      <c r="M67" s="30">
        <v>0</v>
      </c>
      <c r="N67" s="30">
        <v>0</v>
      </c>
      <c r="O67" s="30">
        <v>0</v>
      </c>
      <c r="P67" s="30">
        <v>0</v>
      </c>
      <c r="Q67" s="2"/>
    </row>
    <row r="68" spans="1:17" x14ac:dyDescent="0.2">
      <c r="A68" s="23" t="s">
        <v>258</v>
      </c>
      <c r="B68" s="24">
        <v>59</v>
      </c>
      <c r="C68" s="25">
        <v>0</v>
      </c>
      <c r="D68" s="24">
        <v>6</v>
      </c>
      <c r="E68" s="24">
        <v>19</v>
      </c>
      <c r="F68" s="24">
        <v>23</v>
      </c>
      <c r="G68" s="24">
        <v>7</v>
      </c>
      <c r="H68" s="24">
        <v>2</v>
      </c>
      <c r="I68" s="24">
        <v>1</v>
      </c>
      <c r="J68" s="25">
        <v>0</v>
      </c>
      <c r="K68" s="24">
        <v>1</v>
      </c>
      <c r="L68" s="25">
        <v>0</v>
      </c>
      <c r="M68" s="25">
        <v>0</v>
      </c>
      <c r="N68" s="25">
        <v>0</v>
      </c>
      <c r="O68" s="25">
        <v>0</v>
      </c>
      <c r="P68" s="25">
        <v>0</v>
      </c>
      <c r="Q68" s="2"/>
    </row>
    <row r="69" spans="1:17" x14ac:dyDescent="0.2">
      <c r="A69" s="28" t="s">
        <v>259</v>
      </c>
      <c r="B69" s="29">
        <v>32</v>
      </c>
      <c r="C69" s="30">
        <v>0</v>
      </c>
      <c r="D69" s="29">
        <v>1</v>
      </c>
      <c r="E69" s="29">
        <v>8</v>
      </c>
      <c r="F69" s="29">
        <v>9</v>
      </c>
      <c r="G69" s="29">
        <v>10</v>
      </c>
      <c r="H69" s="29">
        <v>3</v>
      </c>
      <c r="I69" s="29">
        <v>1</v>
      </c>
      <c r="J69" s="30">
        <v>0</v>
      </c>
      <c r="K69" s="30">
        <v>0</v>
      </c>
      <c r="L69" s="30">
        <v>0</v>
      </c>
      <c r="M69" s="30">
        <v>0</v>
      </c>
      <c r="N69" s="30">
        <v>0</v>
      </c>
      <c r="O69" s="30">
        <v>0</v>
      </c>
      <c r="P69" s="30">
        <v>0</v>
      </c>
      <c r="Q69" s="2"/>
    </row>
    <row r="70" spans="1:17" x14ac:dyDescent="0.2">
      <c r="A70" s="23" t="s">
        <v>260</v>
      </c>
      <c r="B70" s="24">
        <v>17</v>
      </c>
      <c r="C70" s="25">
        <v>0</v>
      </c>
      <c r="D70" s="24">
        <v>2</v>
      </c>
      <c r="E70" s="24">
        <v>1</v>
      </c>
      <c r="F70" s="24">
        <v>4</v>
      </c>
      <c r="G70" s="24">
        <v>2</v>
      </c>
      <c r="H70" s="24">
        <v>5</v>
      </c>
      <c r="I70" s="24">
        <v>1</v>
      </c>
      <c r="J70" s="24">
        <v>1</v>
      </c>
      <c r="K70" s="25">
        <v>0</v>
      </c>
      <c r="L70" s="25">
        <v>0</v>
      </c>
      <c r="M70" s="25">
        <v>0</v>
      </c>
      <c r="N70" s="25">
        <v>0</v>
      </c>
      <c r="O70" s="25">
        <v>0</v>
      </c>
      <c r="P70" s="24">
        <v>1</v>
      </c>
      <c r="Q70" s="2"/>
    </row>
    <row r="71" spans="1:17" x14ac:dyDescent="0.2">
      <c r="A71" s="28" t="s">
        <v>261</v>
      </c>
      <c r="B71" s="29">
        <v>11</v>
      </c>
      <c r="C71" s="30">
        <v>0</v>
      </c>
      <c r="D71" s="30">
        <v>0</v>
      </c>
      <c r="E71" s="30">
        <v>0</v>
      </c>
      <c r="F71" s="29">
        <v>4</v>
      </c>
      <c r="G71" s="29">
        <v>4</v>
      </c>
      <c r="H71" s="29">
        <v>2</v>
      </c>
      <c r="I71" s="29">
        <v>1</v>
      </c>
      <c r="J71" s="30">
        <v>0</v>
      </c>
      <c r="K71" s="30">
        <v>0</v>
      </c>
      <c r="L71" s="30">
        <v>0</v>
      </c>
      <c r="M71" s="30">
        <v>0</v>
      </c>
      <c r="N71" s="30">
        <v>0</v>
      </c>
      <c r="O71" s="30">
        <v>0</v>
      </c>
      <c r="P71" s="30">
        <v>0</v>
      </c>
      <c r="Q71" s="2"/>
    </row>
    <row r="72" spans="1:17" x14ac:dyDescent="0.2">
      <c r="A72" s="23" t="s">
        <v>262</v>
      </c>
      <c r="B72" s="24">
        <v>8</v>
      </c>
      <c r="C72" s="25">
        <v>0</v>
      </c>
      <c r="D72" s="25">
        <v>0</v>
      </c>
      <c r="E72" s="24">
        <v>2</v>
      </c>
      <c r="F72" s="24">
        <v>1</v>
      </c>
      <c r="G72" s="25">
        <v>0</v>
      </c>
      <c r="H72" s="24">
        <v>1</v>
      </c>
      <c r="I72" s="24">
        <v>2</v>
      </c>
      <c r="J72" s="24">
        <v>2</v>
      </c>
      <c r="K72" s="25">
        <v>0</v>
      </c>
      <c r="L72" s="25">
        <v>0</v>
      </c>
      <c r="M72" s="25">
        <v>0</v>
      </c>
      <c r="N72" s="25">
        <v>0</v>
      </c>
      <c r="O72" s="25">
        <v>0</v>
      </c>
      <c r="P72" s="25">
        <v>0</v>
      </c>
      <c r="Q72" s="2"/>
    </row>
    <row r="73" spans="1:17" x14ac:dyDescent="0.2">
      <c r="A73" s="28" t="s">
        <v>263</v>
      </c>
      <c r="B73" s="29">
        <v>16</v>
      </c>
      <c r="C73" s="30">
        <v>0</v>
      </c>
      <c r="D73" s="30">
        <v>0</v>
      </c>
      <c r="E73" s="30">
        <v>0</v>
      </c>
      <c r="F73" s="29">
        <v>1</v>
      </c>
      <c r="G73" s="29">
        <v>3</v>
      </c>
      <c r="H73" s="29">
        <v>1</v>
      </c>
      <c r="I73" s="29">
        <v>3</v>
      </c>
      <c r="J73" s="29">
        <v>3</v>
      </c>
      <c r="K73" s="29">
        <v>3</v>
      </c>
      <c r="L73" s="30">
        <v>0</v>
      </c>
      <c r="M73" s="30">
        <v>0</v>
      </c>
      <c r="N73" s="29">
        <v>1</v>
      </c>
      <c r="O73" s="29">
        <v>1</v>
      </c>
      <c r="P73" s="30">
        <v>0</v>
      </c>
      <c r="Q73" s="2"/>
    </row>
    <row r="74" spans="1:17" x14ac:dyDescent="0.2">
      <c r="A74" s="23" t="s">
        <v>264</v>
      </c>
      <c r="B74" s="24">
        <v>1</v>
      </c>
      <c r="C74" s="25">
        <v>0</v>
      </c>
      <c r="D74" s="25">
        <v>0</v>
      </c>
      <c r="E74" s="25">
        <v>0</v>
      </c>
      <c r="F74" s="25">
        <v>0</v>
      </c>
      <c r="G74" s="25">
        <v>0</v>
      </c>
      <c r="H74" s="25">
        <v>0</v>
      </c>
      <c r="I74" s="24">
        <v>1</v>
      </c>
      <c r="J74" s="25">
        <v>0</v>
      </c>
      <c r="K74" s="25">
        <v>0</v>
      </c>
      <c r="L74" s="25">
        <v>0</v>
      </c>
      <c r="M74" s="25">
        <v>0</v>
      </c>
      <c r="N74" s="25">
        <v>0</v>
      </c>
      <c r="O74" s="25">
        <v>0</v>
      </c>
      <c r="P74" s="25">
        <v>0</v>
      </c>
      <c r="Q74" s="2"/>
    </row>
    <row r="75" spans="1:17" x14ac:dyDescent="0.2">
      <c r="A75" s="28" t="s">
        <v>265</v>
      </c>
      <c r="B75" s="29">
        <v>3</v>
      </c>
      <c r="C75" s="30">
        <v>0</v>
      </c>
      <c r="D75" s="30">
        <v>0</v>
      </c>
      <c r="E75" s="30">
        <v>0</v>
      </c>
      <c r="F75" s="30">
        <v>0</v>
      </c>
      <c r="G75" s="30">
        <v>0</v>
      </c>
      <c r="H75" s="29">
        <v>1</v>
      </c>
      <c r="I75" s="30">
        <v>0</v>
      </c>
      <c r="J75" s="30">
        <v>0</v>
      </c>
      <c r="K75" s="29">
        <v>2</v>
      </c>
      <c r="L75" s="30">
        <v>0</v>
      </c>
      <c r="M75" s="30">
        <v>0</v>
      </c>
      <c r="N75" s="30">
        <v>0</v>
      </c>
      <c r="O75" s="30">
        <v>0</v>
      </c>
      <c r="P75" s="30">
        <v>0</v>
      </c>
      <c r="Q75" s="2"/>
    </row>
    <row r="76" spans="1:17" x14ac:dyDescent="0.2">
      <c r="A76" s="23" t="s">
        <v>267</v>
      </c>
      <c r="B76" s="24">
        <v>1</v>
      </c>
      <c r="C76" s="25">
        <v>0</v>
      </c>
      <c r="D76" s="25">
        <v>0</v>
      </c>
      <c r="E76" s="25">
        <v>0</v>
      </c>
      <c r="F76" s="25">
        <v>0</v>
      </c>
      <c r="G76" s="25">
        <v>0</v>
      </c>
      <c r="H76" s="25">
        <v>0</v>
      </c>
      <c r="I76" s="25">
        <v>0</v>
      </c>
      <c r="J76" s="25">
        <v>0</v>
      </c>
      <c r="K76" s="25">
        <v>0</v>
      </c>
      <c r="L76" s="24">
        <v>1</v>
      </c>
      <c r="M76" s="25">
        <v>0</v>
      </c>
      <c r="N76" s="25">
        <v>0</v>
      </c>
      <c r="O76" s="25">
        <v>0</v>
      </c>
      <c r="P76" s="25">
        <v>0</v>
      </c>
      <c r="Q76" s="2"/>
    </row>
    <row r="77" spans="1:17" x14ac:dyDescent="0.2">
      <c r="A77" s="28" t="s">
        <v>268</v>
      </c>
      <c r="B77" s="29">
        <v>1</v>
      </c>
      <c r="C77" s="30">
        <v>0</v>
      </c>
      <c r="D77" s="29">
        <v>1</v>
      </c>
      <c r="E77" s="30">
        <v>0</v>
      </c>
      <c r="F77" s="30">
        <v>0</v>
      </c>
      <c r="G77" s="30">
        <v>0</v>
      </c>
      <c r="H77" s="30">
        <v>0</v>
      </c>
      <c r="I77" s="30">
        <v>0</v>
      </c>
      <c r="J77" s="30">
        <v>0</v>
      </c>
      <c r="K77" s="30">
        <v>0</v>
      </c>
      <c r="L77" s="30">
        <v>0</v>
      </c>
      <c r="M77" s="30">
        <v>0</v>
      </c>
      <c r="N77" s="30">
        <v>0</v>
      </c>
      <c r="O77" s="30">
        <v>0</v>
      </c>
      <c r="P77" s="30">
        <v>0</v>
      </c>
      <c r="Q77" s="2"/>
    </row>
    <row r="78" spans="1:17" s="22" customFormat="1" ht="15" customHeight="1" x14ac:dyDescent="0.2">
      <c r="A78" s="19" t="s">
        <v>567</v>
      </c>
      <c r="B78" s="20">
        <v>2</v>
      </c>
      <c r="C78" s="26">
        <v>0</v>
      </c>
      <c r="D78" s="20">
        <v>1</v>
      </c>
      <c r="E78" s="20">
        <v>1</v>
      </c>
      <c r="F78" s="26">
        <v>0</v>
      </c>
      <c r="G78" s="26">
        <v>0</v>
      </c>
      <c r="H78" s="26">
        <v>0</v>
      </c>
      <c r="I78" s="26">
        <v>0</v>
      </c>
      <c r="J78" s="26">
        <v>0</v>
      </c>
      <c r="K78" s="26">
        <v>0</v>
      </c>
      <c r="L78" s="26">
        <v>0</v>
      </c>
      <c r="M78" s="26">
        <v>0</v>
      </c>
      <c r="N78" s="26">
        <v>0</v>
      </c>
      <c r="O78" s="26">
        <v>0</v>
      </c>
      <c r="P78" s="26">
        <v>0</v>
      </c>
      <c r="Q78" s="21"/>
    </row>
    <row r="79" spans="1:17" x14ac:dyDescent="0.2">
      <c r="A79" s="28" t="s">
        <v>257</v>
      </c>
      <c r="B79" s="29">
        <v>1</v>
      </c>
      <c r="C79" s="30">
        <v>0</v>
      </c>
      <c r="D79" s="30">
        <v>0</v>
      </c>
      <c r="E79" s="29">
        <v>1</v>
      </c>
      <c r="F79" s="30">
        <v>0</v>
      </c>
      <c r="G79" s="30">
        <v>0</v>
      </c>
      <c r="H79" s="30">
        <v>0</v>
      </c>
      <c r="I79" s="30">
        <v>0</v>
      </c>
      <c r="J79" s="30">
        <v>0</v>
      </c>
      <c r="K79" s="30">
        <v>0</v>
      </c>
      <c r="L79" s="30">
        <v>0</v>
      </c>
      <c r="M79" s="30">
        <v>0</v>
      </c>
      <c r="N79" s="30">
        <v>0</v>
      </c>
      <c r="O79" s="30">
        <v>0</v>
      </c>
      <c r="P79" s="30">
        <v>0</v>
      </c>
      <c r="Q79" s="2"/>
    </row>
    <row r="80" spans="1:17" x14ac:dyDescent="0.2">
      <c r="A80" s="23" t="s">
        <v>258</v>
      </c>
      <c r="B80" s="24">
        <v>1</v>
      </c>
      <c r="C80" s="25">
        <v>0</v>
      </c>
      <c r="D80" s="24">
        <v>1</v>
      </c>
      <c r="E80" s="25">
        <v>0</v>
      </c>
      <c r="F80" s="25">
        <v>0</v>
      </c>
      <c r="G80" s="25">
        <v>0</v>
      </c>
      <c r="H80" s="25">
        <v>0</v>
      </c>
      <c r="I80" s="25">
        <v>0</v>
      </c>
      <c r="J80" s="25">
        <v>0</v>
      </c>
      <c r="K80" s="25">
        <v>0</v>
      </c>
      <c r="L80" s="25">
        <v>0</v>
      </c>
      <c r="M80" s="25">
        <v>0</v>
      </c>
      <c r="N80" s="25">
        <v>0</v>
      </c>
      <c r="O80" s="25">
        <v>0</v>
      </c>
      <c r="P80" s="25">
        <v>0</v>
      </c>
      <c r="Q80" s="2"/>
    </row>
    <row r="81" spans="1:17" x14ac:dyDescent="0.2">
      <c r="A81" s="2"/>
      <c r="B81" s="2"/>
      <c r="C81" s="2"/>
      <c r="D81" s="2"/>
      <c r="E81" s="2"/>
      <c r="F81" s="2"/>
      <c r="G81" s="2"/>
      <c r="H81" s="2"/>
      <c r="I81" s="2"/>
      <c r="J81" s="2"/>
      <c r="K81" s="2"/>
      <c r="L81" s="2"/>
      <c r="M81" s="2"/>
      <c r="N81" s="2"/>
      <c r="O81" s="2"/>
      <c r="P81" s="2"/>
      <c r="Q81" s="2"/>
    </row>
    <row r="82" spans="1:17" x14ac:dyDescent="0.2">
      <c r="A82" s="750" t="s">
        <v>563</v>
      </c>
      <c r="B82" s="2"/>
      <c r="C82" s="2"/>
      <c r="D82" s="2"/>
      <c r="E82" s="2"/>
      <c r="F82" s="2"/>
      <c r="G82" s="2"/>
      <c r="H82" s="2"/>
      <c r="I82" s="2"/>
      <c r="J82" s="2"/>
      <c r="K82" s="2"/>
      <c r="L82" s="2"/>
      <c r="M82" s="2"/>
      <c r="N82" s="2"/>
      <c r="O82" s="2"/>
      <c r="P82" s="2"/>
      <c r="Q82" s="2"/>
    </row>
    <row r="83" spans="1:17" x14ac:dyDescent="0.2">
      <c r="A83" s="2"/>
      <c r="B83" s="2"/>
      <c r="C83" s="2"/>
      <c r="D83" s="2"/>
      <c r="E83" s="2"/>
      <c r="F83" s="2"/>
      <c r="G83" s="2"/>
      <c r="H83" s="2"/>
      <c r="I83" s="2"/>
      <c r="J83" s="2"/>
      <c r="K83" s="2"/>
      <c r="L83" s="2"/>
      <c r="M83" s="2"/>
      <c r="N83" s="2"/>
      <c r="O83" s="2"/>
      <c r="P83" s="2"/>
      <c r="Q83" s="2"/>
    </row>
    <row r="84" spans="1:17" x14ac:dyDescent="0.2">
      <c r="A84" s="2"/>
      <c r="B84" s="2"/>
      <c r="C84" s="2"/>
      <c r="D84" s="2"/>
      <c r="E84" s="2"/>
      <c r="F84" s="2"/>
      <c r="G84" s="2"/>
      <c r="H84" s="2"/>
      <c r="I84" s="2"/>
      <c r="J84" s="2"/>
      <c r="K84" s="2"/>
      <c r="L84" s="2"/>
      <c r="M84" s="2"/>
      <c r="N84" s="2"/>
      <c r="O84" s="2"/>
      <c r="P84" s="2"/>
      <c r="Q84" s="2"/>
    </row>
    <row r="85" spans="1:17" x14ac:dyDescent="0.2">
      <c r="A85" s="2"/>
      <c r="B85" s="2"/>
      <c r="C85" s="2"/>
      <c r="D85" s="2"/>
      <c r="E85" s="2"/>
      <c r="F85" s="2"/>
      <c r="G85" s="2"/>
      <c r="H85" s="2"/>
      <c r="I85" s="2"/>
      <c r="J85" s="2"/>
      <c r="K85" s="2"/>
      <c r="L85" s="2"/>
      <c r="M85" s="2"/>
      <c r="N85" s="2"/>
      <c r="O85" s="2"/>
      <c r="P85" s="2"/>
      <c r="Q85" s="2"/>
    </row>
    <row r="86" spans="1:17" x14ac:dyDescent="0.2">
      <c r="A86" s="2"/>
      <c r="B86" s="2"/>
      <c r="C86" s="2"/>
      <c r="D86" s="2"/>
      <c r="E86" s="2"/>
      <c r="F86" s="2"/>
      <c r="G86" s="2"/>
      <c r="H86" s="2"/>
      <c r="I86" s="2"/>
      <c r="J86" s="2"/>
      <c r="K86" s="2"/>
      <c r="L86" s="2"/>
      <c r="M86" s="2"/>
      <c r="N86" s="2"/>
      <c r="O86" s="2"/>
      <c r="P86" s="2"/>
      <c r="Q86" s="2"/>
    </row>
    <row r="87" spans="1:17" x14ac:dyDescent="0.2">
      <c r="A87" s="2"/>
      <c r="B87" s="2"/>
      <c r="C87" s="2"/>
      <c r="D87" s="2"/>
      <c r="E87" s="2"/>
      <c r="F87" s="2"/>
      <c r="G87" s="2"/>
      <c r="H87" s="2"/>
      <c r="I87" s="2"/>
      <c r="J87" s="2"/>
      <c r="K87" s="2"/>
      <c r="L87" s="2"/>
      <c r="M87" s="2"/>
      <c r="N87" s="2"/>
      <c r="O87" s="2"/>
      <c r="P87" s="2"/>
      <c r="Q87" s="2"/>
    </row>
    <row r="88" spans="1:17" x14ac:dyDescent="0.2">
      <c r="A88" s="2"/>
      <c r="B88" s="2"/>
      <c r="C88" s="2"/>
      <c r="D88" s="2"/>
      <c r="E88" s="2"/>
      <c r="F88" s="2"/>
      <c r="G88" s="2"/>
      <c r="H88" s="2"/>
      <c r="I88" s="2"/>
      <c r="J88" s="2"/>
      <c r="K88" s="2"/>
      <c r="L88" s="2"/>
      <c r="M88" s="2"/>
      <c r="N88" s="2"/>
      <c r="O88" s="2"/>
      <c r="P88" s="2"/>
      <c r="Q88" s="2"/>
    </row>
    <row r="89" spans="1:17" x14ac:dyDescent="0.2">
      <c r="A89" s="2"/>
      <c r="B89" s="2"/>
      <c r="C89" s="2"/>
      <c r="D89" s="2"/>
      <c r="E89" s="2"/>
      <c r="F89" s="2"/>
      <c r="G89" s="2"/>
      <c r="H89" s="2"/>
      <c r="I89" s="2"/>
      <c r="J89" s="2"/>
      <c r="K89" s="2"/>
      <c r="L89" s="2"/>
      <c r="M89" s="2"/>
      <c r="N89" s="2"/>
      <c r="O89" s="2"/>
      <c r="P89" s="2"/>
      <c r="Q89" s="2"/>
    </row>
    <row r="90" spans="1:17" x14ac:dyDescent="0.2">
      <c r="A90" s="2"/>
      <c r="B90" s="2"/>
      <c r="C90" s="2"/>
      <c r="D90" s="2"/>
      <c r="E90" s="2"/>
      <c r="F90" s="2"/>
      <c r="G90" s="2"/>
      <c r="H90" s="2"/>
      <c r="I90" s="2"/>
      <c r="J90" s="2"/>
      <c r="K90" s="2"/>
      <c r="L90" s="2"/>
      <c r="M90" s="2"/>
      <c r="N90" s="2"/>
      <c r="O90" s="2"/>
      <c r="P90" s="2"/>
      <c r="Q90" s="2"/>
    </row>
    <row r="91" spans="1:17" x14ac:dyDescent="0.2">
      <c r="A91" s="2"/>
      <c r="B91" s="2"/>
      <c r="C91" s="2"/>
      <c r="D91" s="2"/>
      <c r="E91" s="2"/>
      <c r="F91" s="2"/>
      <c r="G91" s="2"/>
      <c r="H91" s="2"/>
      <c r="I91" s="2"/>
      <c r="J91" s="2"/>
      <c r="K91" s="2"/>
      <c r="L91" s="2"/>
      <c r="M91" s="2"/>
      <c r="N91" s="2"/>
      <c r="O91" s="2"/>
      <c r="P91" s="2"/>
      <c r="Q91" s="2"/>
    </row>
  </sheetData>
  <mergeCells count="5">
    <mergeCell ref="A2:P2"/>
    <mergeCell ref="A3:P3"/>
    <mergeCell ref="B4:B5"/>
    <mergeCell ref="C4:P4"/>
    <mergeCell ref="A4:A5"/>
  </mergeCells>
  <hyperlinks>
    <hyperlink ref="Q1" location="Indice!A19" display="INICIO"/>
  </hyperlinks>
  <printOptions horizontalCentered="1"/>
  <pageMargins left="0.70866141732283472" right="0.70866141732283472" top="1.1023622047244095" bottom="0.74803149606299213" header="0.31496062992125984" footer="0.31496062992125984"/>
  <pageSetup scale="70" firstPageNumber="41" orientation="landscape" useFirstPageNumber="1" r:id="rId1"/>
  <headerFooter scaleWithDoc="0">
    <oddHeader>&amp;C&amp;G</oddHeader>
    <oddFooter>&amp;C&amp;"-,Negrita"&amp;20&amp;P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7"/>
  <sheetViews>
    <sheetView topLeftCell="A10" workbookViewId="0">
      <selection activeCell="A2" sqref="A2:N2"/>
    </sheetView>
  </sheetViews>
  <sheetFormatPr baseColWidth="10" defaultRowHeight="12.75" x14ac:dyDescent="0.2"/>
  <cols>
    <col min="1" max="1" width="17.5703125" style="2" bestFit="1" customWidth="1"/>
    <col min="2" max="2" width="10" style="2" customWidth="1"/>
    <col min="3" max="3" width="17.85546875" style="3" customWidth="1"/>
    <col min="4" max="6" width="21.28515625" style="3" customWidth="1"/>
    <col min="7" max="16384" width="11.42578125" style="2"/>
  </cols>
  <sheetData>
    <row r="1" spans="1:7" x14ac:dyDescent="0.2">
      <c r="G1" s="678" t="s">
        <v>344</v>
      </c>
    </row>
    <row r="2" spans="1:7" ht="42" customHeight="1" x14ac:dyDescent="0.2">
      <c r="A2" s="818" t="s">
        <v>595</v>
      </c>
      <c r="B2" s="818"/>
      <c r="C2" s="818"/>
      <c r="D2" s="818"/>
      <c r="E2" s="818"/>
      <c r="F2" s="818"/>
      <c r="G2" s="34"/>
    </row>
    <row r="3" spans="1:7" x14ac:dyDescent="0.2">
      <c r="A3" s="35"/>
      <c r="B3" s="35"/>
      <c r="C3" s="35"/>
      <c r="D3" s="35"/>
      <c r="E3" s="35"/>
      <c r="F3" s="35"/>
      <c r="G3" s="34"/>
    </row>
    <row r="4" spans="1:7" ht="15.75" customHeight="1" x14ac:dyDescent="0.25">
      <c r="A4" s="819" t="s">
        <v>597</v>
      </c>
      <c r="B4" s="820"/>
      <c r="C4" s="816" t="s">
        <v>254</v>
      </c>
      <c r="D4" s="816" t="s">
        <v>596</v>
      </c>
      <c r="E4" s="817"/>
      <c r="F4" s="817"/>
      <c r="G4" s="34"/>
    </row>
    <row r="5" spans="1:7" ht="27.75" customHeight="1" x14ac:dyDescent="0.25">
      <c r="A5" s="821"/>
      <c r="B5" s="822"/>
      <c r="C5" s="817"/>
      <c r="D5" s="39" t="s">
        <v>270</v>
      </c>
      <c r="E5" s="39" t="s">
        <v>271</v>
      </c>
      <c r="F5" s="39" t="s">
        <v>272</v>
      </c>
      <c r="G5" s="34"/>
    </row>
    <row r="6" spans="1:7" ht="15.75" customHeight="1" x14ac:dyDescent="0.2">
      <c r="A6" s="36" t="s">
        <v>269</v>
      </c>
      <c r="B6" s="36"/>
      <c r="C6" s="42">
        <v>57753</v>
      </c>
      <c r="D6" s="42">
        <v>54069</v>
      </c>
      <c r="E6" s="42">
        <v>3330</v>
      </c>
      <c r="F6" s="42">
        <v>354</v>
      </c>
      <c r="G6" s="34"/>
    </row>
    <row r="7" spans="1:7" ht="15.75" customHeight="1" x14ac:dyDescent="0.2">
      <c r="A7" s="46"/>
      <c r="B7" s="40" t="s">
        <v>273</v>
      </c>
      <c r="C7" s="43">
        <v>52255</v>
      </c>
      <c r="D7" s="43">
        <v>50168</v>
      </c>
      <c r="E7" s="43">
        <v>1906</v>
      </c>
      <c r="F7" s="43">
        <v>181</v>
      </c>
      <c r="G7" s="34"/>
    </row>
    <row r="8" spans="1:7" ht="15.75" customHeight="1" x14ac:dyDescent="0.2">
      <c r="B8" s="37" t="s">
        <v>274</v>
      </c>
      <c r="C8" s="42">
        <v>4926</v>
      </c>
      <c r="D8" s="42">
        <v>3540</v>
      </c>
      <c r="E8" s="42">
        <v>1292</v>
      </c>
      <c r="F8" s="42">
        <v>94</v>
      </c>
      <c r="G8" s="34"/>
    </row>
    <row r="9" spans="1:7" ht="15.75" customHeight="1" x14ac:dyDescent="0.2">
      <c r="A9" s="46"/>
      <c r="B9" s="40" t="s">
        <v>275</v>
      </c>
      <c r="C9" s="43">
        <v>572</v>
      </c>
      <c r="D9" s="43">
        <v>361</v>
      </c>
      <c r="E9" s="43">
        <v>132</v>
      </c>
      <c r="F9" s="43">
        <v>79</v>
      </c>
      <c r="G9" s="34"/>
    </row>
    <row r="10" spans="1:7" ht="15.75" customHeight="1" x14ac:dyDescent="0.2">
      <c r="A10" s="38" t="s">
        <v>294</v>
      </c>
      <c r="B10" s="38"/>
      <c r="C10" s="42">
        <v>31576</v>
      </c>
      <c r="D10" s="42">
        <v>29475</v>
      </c>
      <c r="E10" s="42">
        <v>1897</v>
      </c>
      <c r="F10" s="42">
        <v>204</v>
      </c>
      <c r="G10" s="34"/>
    </row>
    <row r="11" spans="1:7" ht="15.75" customHeight="1" x14ac:dyDescent="0.2">
      <c r="A11" s="46"/>
      <c r="B11" s="40" t="s">
        <v>273</v>
      </c>
      <c r="C11" s="43">
        <v>28387</v>
      </c>
      <c r="D11" s="43">
        <v>27258</v>
      </c>
      <c r="E11" s="43">
        <v>1035</v>
      </c>
      <c r="F11" s="43">
        <v>94</v>
      </c>
      <c r="G11" s="34"/>
    </row>
    <row r="12" spans="1:7" ht="15.75" customHeight="1" x14ac:dyDescent="0.2">
      <c r="B12" s="37" t="s">
        <v>274</v>
      </c>
      <c r="C12" s="42">
        <v>2831</v>
      </c>
      <c r="D12" s="42">
        <v>2002</v>
      </c>
      <c r="E12" s="42">
        <v>779</v>
      </c>
      <c r="F12" s="42">
        <v>50</v>
      </c>
      <c r="G12" s="34"/>
    </row>
    <row r="13" spans="1:7" ht="15.75" customHeight="1" x14ac:dyDescent="0.2">
      <c r="A13" s="46"/>
      <c r="B13" s="40" t="s">
        <v>275</v>
      </c>
      <c r="C13" s="43">
        <v>358</v>
      </c>
      <c r="D13" s="43">
        <v>215</v>
      </c>
      <c r="E13" s="43">
        <v>83</v>
      </c>
      <c r="F13" s="43">
        <v>60</v>
      </c>
      <c r="G13" s="34"/>
    </row>
    <row r="14" spans="1:7" ht="15.75" customHeight="1" x14ac:dyDescent="0.2">
      <c r="A14" s="38" t="s">
        <v>295</v>
      </c>
      <c r="B14" s="38"/>
      <c r="C14" s="42">
        <v>23562</v>
      </c>
      <c r="D14" s="42">
        <v>22190</v>
      </c>
      <c r="E14" s="42">
        <v>1244</v>
      </c>
      <c r="F14" s="42">
        <v>128</v>
      </c>
      <c r="G14" s="34"/>
    </row>
    <row r="15" spans="1:7" ht="15.75" customHeight="1" x14ac:dyDescent="0.2">
      <c r="A15" s="46"/>
      <c r="B15" s="40" t="s">
        <v>273</v>
      </c>
      <c r="C15" s="43">
        <v>21531</v>
      </c>
      <c r="D15" s="43">
        <v>20690</v>
      </c>
      <c r="E15" s="43">
        <v>764</v>
      </c>
      <c r="F15" s="43">
        <v>77</v>
      </c>
      <c r="G15" s="34"/>
    </row>
    <row r="16" spans="1:7" ht="15.75" customHeight="1" x14ac:dyDescent="0.2">
      <c r="B16" s="37" t="s">
        <v>274</v>
      </c>
      <c r="C16" s="42">
        <v>1848</v>
      </c>
      <c r="D16" s="42">
        <v>1376</v>
      </c>
      <c r="E16" s="42">
        <v>436</v>
      </c>
      <c r="F16" s="42">
        <v>36</v>
      </c>
      <c r="G16" s="34"/>
    </row>
    <row r="17" spans="1:7" ht="15.75" customHeight="1" x14ac:dyDescent="0.2">
      <c r="A17" s="46"/>
      <c r="B17" s="40" t="s">
        <v>275</v>
      </c>
      <c r="C17" s="43">
        <v>183</v>
      </c>
      <c r="D17" s="43">
        <v>124</v>
      </c>
      <c r="E17" s="43">
        <v>44</v>
      </c>
      <c r="F17" s="43">
        <v>15</v>
      </c>
      <c r="G17" s="34"/>
    </row>
    <row r="18" spans="1:7" ht="15.75" customHeight="1" x14ac:dyDescent="0.2">
      <c r="A18" s="38" t="s">
        <v>296</v>
      </c>
      <c r="B18" s="38"/>
      <c r="C18" s="42">
        <v>2213</v>
      </c>
      <c r="D18" s="42">
        <v>2069</v>
      </c>
      <c r="E18" s="42">
        <v>127</v>
      </c>
      <c r="F18" s="42">
        <v>17</v>
      </c>
      <c r="G18" s="34"/>
    </row>
    <row r="19" spans="1:7" ht="15.75" customHeight="1" x14ac:dyDescent="0.2">
      <c r="A19" s="46"/>
      <c r="B19" s="40" t="s">
        <v>273</v>
      </c>
      <c r="C19" s="43">
        <v>2025</v>
      </c>
      <c r="D19" s="43">
        <v>1938</v>
      </c>
      <c r="E19" s="43">
        <v>79</v>
      </c>
      <c r="F19" s="43">
        <v>8</v>
      </c>
      <c r="G19" s="34"/>
    </row>
    <row r="20" spans="1:7" ht="15.75" customHeight="1" x14ac:dyDescent="0.2">
      <c r="B20" s="37" t="s">
        <v>274</v>
      </c>
      <c r="C20" s="42">
        <v>160</v>
      </c>
      <c r="D20" s="42">
        <v>111</v>
      </c>
      <c r="E20" s="42">
        <v>44</v>
      </c>
      <c r="F20" s="42">
        <v>5</v>
      </c>
      <c r="G20" s="34"/>
    </row>
    <row r="21" spans="1:7" ht="15.75" customHeight="1" x14ac:dyDescent="0.2">
      <c r="A21" s="46"/>
      <c r="B21" s="40" t="s">
        <v>275</v>
      </c>
      <c r="C21" s="43">
        <v>28</v>
      </c>
      <c r="D21" s="43">
        <v>20</v>
      </c>
      <c r="E21" s="43">
        <v>4</v>
      </c>
      <c r="F21" s="43">
        <v>4</v>
      </c>
      <c r="G21" s="34"/>
    </row>
    <row r="22" spans="1:7" ht="15.75" customHeight="1" x14ac:dyDescent="0.2">
      <c r="A22" s="38" t="s">
        <v>297</v>
      </c>
      <c r="B22" s="38"/>
      <c r="C22" s="42">
        <v>210</v>
      </c>
      <c r="D22" s="42">
        <v>179</v>
      </c>
      <c r="E22" s="42">
        <v>30</v>
      </c>
      <c r="F22" s="42">
        <v>1</v>
      </c>
      <c r="G22" s="34"/>
    </row>
    <row r="23" spans="1:7" ht="15.75" customHeight="1" x14ac:dyDescent="0.2">
      <c r="A23" s="46"/>
      <c r="B23" s="40" t="s">
        <v>273</v>
      </c>
      <c r="C23" s="43">
        <v>176</v>
      </c>
      <c r="D23" s="43">
        <v>162</v>
      </c>
      <c r="E23" s="43">
        <v>14</v>
      </c>
      <c r="F23" s="44" t="s">
        <v>14</v>
      </c>
      <c r="G23" s="34"/>
    </row>
    <row r="24" spans="1:7" ht="15.75" customHeight="1" x14ac:dyDescent="0.2">
      <c r="B24" s="37" t="s">
        <v>274</v>
      </c>
      <c r="C24" s="42">
        <v>34</v>
      </c>
      <c r="D24" s="42">
        <v>17</v>
      </c>
      <c r="E24" s="42">
        <v>16</v>
      </c>
      <c r="F24" s="42">
        <v>1</v>
      </c>
      <c r="G24" s="34"/>
    </row>
    <row r="25" spans="1:7" ht="15.75" customHeight="1" x14ac:dyDescent="0.2">
      <c r="A25" s="41" t="s">
        <v>567</v>
      </c>
      <c r="B25" s="41"/>
      <c r="C25" s="43">
        <v>2</v>
      </c>
      <c r="D25" s="43">
        <v>2</v>
      </c>
      <c r="E25" s="44" t="s">
        <v>14</v>
      </c>
      <c r="F25" s="44" t="s">
        <v>14</v>
      </c>
      <c r="G25" s="34"/>
    </row>
    <row r="26" spans="1:7" ht="15.75" customHeight="1" x14ac:dyDescent="0.2">
      <c r="B26" s="37" t="s">
        <v>273</v>
      </c>
      <c r="C26" s="42">
        <v>2</v>
      </c>
      <c r="D26" s="42">
        <v>2</v>
      </c>
      <c r="E26" s="45" t="s">
        <v>14</v>
      </c>
      <c r="F26" s="45" t="s">
        <v>14</v>
      </c>
      <c r="G26" s="34"/>
    </row>
    <row r="27" spans="1:7" x14ac:dyDescent="0.2">
      <c r="A27" s="750" t="s">
        <v>563</v>
      </c>
    </row>
  </sheetData>
  <mergeCells count="4">
    <mergeCell ref="C4:C5"/>
    <mergeCell ref="D4:F4"/>
    <mergeCell ref="A2:F2"/>
    <mergeCell ref="A4:B5"/>
  </mergeCells>
  <hyperlinks>
    <hyperlink ref="G1" location="Indice!A20" display="INICIO"/>
  </hyperlinks>
  <printOptions horizontalCentered="1"/>
  <pageMargins left="0.70866141732283472" right="0.70866141732283472" top="1.1023622047244095" bottom="0.74803149606299213" header="0.31496062992125984" footer="0.31496062992125984"/>
  <pageSetup firstPageNumber="43" orientation="landscape" useFirstPageNumber="1" r:id="rId1"/>
  <headerFooter>
    <oddHeader>&amp;C&amp;G</oddHeader>
    <oddFooter>&amp;C&amp;"-,Negrita"&amp;20&amp;P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I31"/>
  <sheetViews>
    <sheetView topLeftCell="A16" zoomScaleNormal="100" workbookViewId="0">
      <selection activeCell="A2" sqref="A2:N2"/>
    </sheetView>
  </sheetViews>
  <sheetFormatPr baseColWidth="10" defaultRowHeight="12.75" x14ac:dyDescent="0.2"/>
  <cols>
    <col min="1" max="1" width="19" style="49" bestFit="1" customWidth="1"/>
    <col min="2" max="2" width="17.7109375" style="49" bestFit="1" customWidth="1"/>
    <col min="3" max="3" width="11.42578125" style="56"/>
    <col min="4" max="6" width="14.7109375" style="56" customWidth="1"/>
    <col min="7" max="7" width="14.5703125" style="56" customWidth="1"/>
    <col min="8" max="16384" width="11.42578125" style="3"/>
  </cols>
  <sheetData>
    <row r="1" spans="1:9" x14ac:dyDescent="0.2">
      <c r="I1" s="678" t="s">
        <v>344</v>
      </c>
    </row>
    <row r="2" spans="1:9" s="51" customFormat="1" ht="46.5" customHeight="1" x14ac:dyDescent="0.25">
      <c r="A2" s="828" t="s">
        <v>599</v>
      </c>
      <c r="B2" s="828"/>
      <c r="C2" s="828"/>
      <c r="D2" s="828"/>
      <c r="E2" s="828"/>
      <c r="F2" s="828"/>
      <c r="G2" s="828"/>
    </row>
    <row r="3" spans="1:9" s="51" customFormat="1" ht="15" x14ac:dyDescent="0.25">
      <c r="A3" s="52"/>
      <c r="B3" s="52"/>
      <c r="C3" s="53"/>
      <c r="D3" s="53"/>
      <c r="E3" s="53"/>
      <c r="F3" s="53"/>
      <c r="G3" s="53"/>
    </row>
    <row r="4" spans="1:9" s="57" customFormat="1" ht="15.75" customHeight="1" x14ac:dyDescent="0.25">
      <c r="A4" s="829" t="s">
        <v>601</v>
      </c>
      <c r="B4" s="829"/>
      <c r="C4" s="823" t="s">
        <v>254</v>
      </c>
      <c r="D4" s="825" t="s">
        <v>600</v>
      </c>
      <c r="E4" s="826"/>
      <c r="F4" s="826"/>
      <c r="G4" s="827"/>
    </row>
    <row r="5" spans="1:9" s="57" customFormat="1" ht="30" x14ac:dyDescent="0.25">
      <c r="A5" s="829"/>
      <c r="B5" s="829"/>
      <c r="C5" s="824"/>
      <c r="D5" s="58" t="s">
        <v>276</v>
      </c>
      <c r="E5" s="58" t="s">
        <v>277</v>
      </c>
      <c r="F5" s="58" t="s">
        <v>278</v>
      </c>
      <c r="G5" s="58" t="s">
        <v>311</v>
      </c>
    </row>
    <row r="6" spans="1:9" ht="15" customHeight="1" x14ac:dyDescent="0.2">
      <c r="A6" s="48" t="s">
        <v>269</v>
      </c>
      <c r="B6" s="47"/>
      <c r="C6" s="54">
        <v>57753</v>
      </c>
      <c r="D6" s="54">
        <v>54069</v>
      </c>
      <c r="E6" s="54">
        <v>3621</v>
      </c>
      <c r="F6" s="54">
        <v>59</v>
      </c>
      <c r="G6" s="54">
        <v>4</v>
      </c>
    </row>
    <row r="7" spans="1:9" x14ac:dyDescent="0.2">
      <c r="A7" s="60"/>
      <c r="B7" s="61" t="s">
        <v>276</v>
      </c>
      <c r="C7" s="62">
        <v>52255</v>
      </c>
      <c r="D7" s="62">
        <v>50168</v>
      </c>
      <c r="E7" s="62">
        <v>2052</v>
      </c>
      <c r="F7" s="62">
        <v>33</v>
      </c>
      <c r="G7" s="62">
        <v>2</v>
      </c>
    </row>
    <row r="8" spans="1:9" x14ac:dyDescent="0.2">
      <c r="B8" s="50" t="s">
        <v>277</v>
      </c>
      <c r="C8" s="54">
        <v>5368</v>
      </c>
      <c r="D8" s="54">
        <v>3814</v>
      </c>
      <c r="E8" s="54">
        <v>1535</v>
      </c>
      <c r="F8" s="54">
        <v>17</v>
      </c>
      <c r="G8" s="54">
        <v>2</v>
      </c>
    </row>
    <row r="9" spans="1:9" ht="15" customHeight="1" x14ac:dyDescent="0.2">
      <c r="A9" s="60"/>
      <c r="B9" s="61" t="s">
        <v>278</v>
      </c>
      <c r="C9" s="62">
        <v>112</v>
      </c>
      <c r="D9" s="62">
        <v>73</v>
      </c>
      <c r="E9" s="62">
        <v>32</v>
      </c>
      <c r="F9" s="62">
        <v>7</v>
      </c>
      <c r="G9" s="63" t="s">
        <v>14</v>
      </c>
    </row>
    <row r="10" spans="1:9" ht="15" customHeight="1" x14ac:dyDescent="0.2">
      <c r="B10" s="50" t="s">
        <v>279</v>
      </c>
      <c r="C10" s="54">
        <v>18</v>
      </c>
      <c r="D10" s="54">
        <v>14</v>
      </c>
      <c r="E10" s="54">
        <v>2</v>
      </c>
      <c r="F10" s="54">
        <v>2</v>
      </c>
      <c r="G10" s="55" t="s">
        <v>14</v>
      </c>
    </row>
    <row r="11" spans="1:9" ht="15.75" customHeight="1" x14ac:dyDescent="0.2">
      <c r="A11" s="64" t="s">
        <v>294</v>
      </c>
      <c r="B11" s="65"/>
      <c r="C11" s="62">
        <v>31576</v>
      </c>
      <c r="D11" s="62">
        <v>29475</v>
      </c>
      <c r="E11" s="62">
        <v>2064</v>
      </c>
      <c r="F11" s="62">
        <v>36</v>
      </c>
      <c r="G11" s="62">
        <v>1</v>
      </c>
    </row>
    <row r="12" spans="1:9" x14ac:dyDescent="0.2">
      <c r="A12" s="47"/>
      <c r="B12" s="50" t="s">
        <v>276</v>
      </c>
      <c r="C12" s="54">
        <v>28387</v>
      </c>
      <c r="D12" s="54">
        <v>27258</v>
      </c>
      <c r="E12" s="54">
        <v>1109</v>
      </c>
      <c r="F12" s="54">
        <v>20</v>
      </c>
      <c r="G12" s="55" t="s">
        <v>14</v>
      </c>
    </row>
    <row r="13" spans="1:9" x14ac:dyDescent="0.2">
      <c r="A13" s="65"/>
      <c r="B13" s="61" t="s">
        <v>277</v>
      </c>
      <c r="C13" s="62">
        <v>3123</v>
      </c>
      <c r="D13" s="62">
        <v>2174</v>
      </c>
      <c r="E13" s="62">
        <v>937</v>
      </c>
      <c r="F13" s="62">
        <v>11</v>
      </c>
      <c r="G13" s="62">
        <v>1</v>
      </c>
    </row>
    <row r="14" spans="1:9" x14ac:dyDescent="0.2">
      <c r="A14" s="47"/>
      <c r="B14" s="50" t="s">
        <v>278</v>
      </c>
      <c r="C14" s="54">
        <v>56</v>
      </c>
      <c r="D14" s="54">
        <v>35</v>
      </c>
      <c r="E14" s="54">
        <v>17</v>
      </c>
      <c r="F14" s="54">
        <v>4</v>
      </c>
      <c r="G14" s="55" t="s">
        <v>14</v>
      </c>
    </row>
    <row r="15" spans="1:9" x14ac:dyDescent="0.2">
      <c r="A15" s="65"/>
      <c r="B15" s="61" t="s">
        <v>279</v>
      </c>
      <c r="C15" s="62">
        <v>10</v>
      </c>
      <c r="D15" s="62">
        <v>8</v>
      </c>
      <c r="E15" s="62">
        <v>1</v>
      </c>
      <c r="F15" s="62">
        <v>1</v>
      </c>
      <c r="G15" s="63" t="s">
        <v>14</v>
      </c>
    </row>
    <row r="16" spans="1:9" x14ac:dyDescent="0.2">
      <c r="A16" s="59" t="s">
        <v>310</v>
      </c>
      <c r="B16" s="47"/>
      <c r="C16" s="54">
        <v>23562</v>
      </c>
      <c r="D16" s="54">
        <v>22190</v>
      </c>
      <c r="E16" s="54">
        <v>1346</v>
      </c>
      <c r="F16" s="54">
        <v>23</v>
      </c>
      <c r="G16" s="54">
        <v>3</v>
      </c>
    </row>
    <row r="17" spans="1:7" x14ac:dyDescent="0.2">
      <c r="A17" s="65"/>
      <c r="B17" s="61" t="s">
        <v>276</v>
      </c>
      <c r="C17" s="62">
        <v>21531</v>
      </c>
      <c r="D17" s="62">
        <v>20690</v>
      </c>
      <c r="E17" s="62">
        <v>826</v>
      </c>
      <c r="F17" s="62">
        <v>13</v>
      </c>
      <c r="G17" s="62">
        <v>2</v>
      </c>
    </row>
    <row r="18" spans="1:7" x14ac:dyDescent="0.2">
      <c r="A18" s="47"/>
      <c r="B18" s="50" t="s">
        <v>277</v>
      </c>
      <c r="C18" s="54">
        <v>1977</v>
      </c>
      <c r="D18" s="54">
        <v>1462</v>
      </c>
      <c r="E18" s="54">
        <v>508</v>
      </c>
      <c r="F18" s="54">
        <v>6</v>
      </c>
      <c r="G18" s="54">
        <v>1</v>
      </c>
    </row>
    <row r="19" spans="1:7" x14ac:dyDescent="0.2">
      <c r="A19" s="65"/>
      <c r="B19" s="61" t="s">
        <v>278</v>
      </c>
      <c r="C19" s="62">
        <v>47</v>
      </c>
      <c r="D19" s="62">
        <v>33</v>
      </c>
      <c r="E19" s="62">
        <v>11</v>
      </c>
      <c r="F19" s="62">
        <v>3</v>
      </c>
      <c r="G19" s="63" t="s">
        <v>14</v>
      </c>
    </row>
    <row r="20" spans="1:7" x14ac:dyDescent="0.2">
      <c r="A20" s="47"/>
      <c r="B20" s="50" t="s">
        <v>279</v>
      </c>
      <c r="C20" s="54">
        <v>7</v>
      </c>
      <c r="D20" s="54">
        <v>5</v>
      </c>
      <c r="E20" s="54">
        <v>1</v>
      </c>
      <c r="F20" s="54">
        <v>1</v>
      </c>
      <c r="G20" s="55" t="s">
        <v>14</v>
      </c>
    </row>
    <row r="21" spans="1:7" x14ac:dyDescent="0.2">
      <c r="A21" s="66" t="s">
        <v>296</v>
      </c>
      <c r="B21" s="65"/>
      <c r="C21" s="62">
        <v>2213</v>
      </c>
      <c r="D21" s="62">
        <v>2069</v>
      </c>
      <c r="E21" s="62">
        <v>144</v>
      </c>
      <c r="F21" s="63" t="s">
        <v>14</v>
      </c>
      <c r="G21" s="63" t="s">
        <v>14</v>
      </c>
    </row>
    <row r="22" spans="1:7" x14ac:dyDescent="0.2">
      <c r="A22" s="47"/>
      <c r="B22" s="50" t="s">
        <v>276</v>
      </c>
      <c r="C22" s="54">
        <v>2025</v>
      </c>
      <c r="D22" s="54">
        <v>1938</v>
      </c>
      <c r="E22" s="54">
        <v>87</v>
      </c>
      <c r="F22" s="55" t="s">
        <v>14</v>
      </c>
      <c r="G22" s="55" t="s">
        <v>14</v>
      </c>
    </row>
    <row r="23" spans="1:7" x14ac:dyDescent="0.2">
      <c r="A23" s="65"/>
      <c r="B23" s="61" t="s">
        <v>277</v>
      </c>
      <c r="C23" s="62">
        <v>185</v>
      </c>
      <c r="D23" s="62">
        <v>129</v>
      </c>
      <c r="E23" s="62">
        <v>56</v>
      </c>
      <c r="F23" s="63" t="s">
        <v>14</v>
      </c>
      <c r="G23" s="63" t="s">
        <v>14</v>
      </c>
    </row>
    <row r="24" spans="1:7" x14ac:dyDescent="0.2">
      <c r="A24" s="47"/>
      <c r="B24" s="50" t="s">
        <v>278</v>
      </c>
      <c r="C24" s="54">
        <v>3</v>
      </c>
      <c r="D24" s="54">
        <v>2</v>
      </c>
      <c r="E24" s="54">
        <v>1</v>
      </c>
      <c r="F24" s="55" t="s">
        <v>14</v>
      </c>
      <c r="G24" s="55" t="s">
        <v>14</v>
      </c>
    </row>
    <row r="25" spans="1:7" x14ac:dyDescent="0.2">
      <c r="A25" s="66" t="s">
        <v>297</v>
      </c>
      <c r="B25" s="65"/>
      <c r="C25" s="62">
        <v>210</v>
      </c>
      <c r="D25" s="62">
        <v>179</v>
      </c>
      <c r="E25" s="62">
        <v>31</v>
      </c>
      <c r="F25" s="63" t="s">
        <v>14</v>
      </c>
      <c r="G25" s="63" t="s">
        <v>14</v>
      </c>
    </row>
    <row r="26" spans="1:7" x14ac:dyDescent="0.2">
      <c r="A26" s="47"/>
      <c r="B26" s="50" t="s">
        <v>276</v>
      </c>
      <c r="C26" s="54">
        <v>176</v>
      </c>
      <c r="D26" s="54">
        <v>162</v>
      </c>
      <c r="E26" s="54">
        <v>14</v>
      </c>
      <c r="F26" s="55" t="s">
        <v>14</v>
      </c>
      <c r="G26" s="55" t="s">
        <v>14</v>
      </c>
    </row>
    <row r="27" spans="1:7" x14ac:dyDescent="0.2">
      <c r="A27" s="65"/>
      <c r="B27" s="61" t="s">
        <v>277</v>
      </c>
      <c r="C27" s="62">
        <v>34</v>
      </c>
      <c r="D27" s="62">
        <v>17</v>
      </c>
      <c r="E27" s="62">
        <v>17</v>
      </c>
      <c r="F27" s="63" t="s">
        <v>14</v>
      </c>
      <c r="G27" s="63" t="s">
        <v>14</v>
      </c>
    </row>
    <row r="28" spans="1:7" x14ac:dyDescent="0.2">
      <c r="A28" s="59" t="s">
        <v>567</v>
      </c>
      <c r="B28" s="47"/>
      <c r="C28" s="54">
        <v>2</v>
      </c>
      <c r="D28" s="54">
        <v>2</v>
      </c>
      <c r="E28" s="55" t="s">
        <v>14</v>
      </c>
      <c r="F28" s="55" t="s">
        <v>14</v>
      </c>
      <c r="G28" s="55" t="s">
        <v>14</v>
      </c>
    </row>
    <row r="29" spans="1:7" x14ac:dyDescent="0.2">
      <c r="A29" s="65"/>
      <c r="B29" s="61" t="s">
        <v>276</v>
      </c>
      <c r="C29" s="62">
        <v>2</v>
      </c>
      <c r="D29" s="62">
        <v>2</v>
      </c>
      <c r="E29" s="63" t="s">
        <v>14</v>
      </c>
      <c r="F29" s="63" t="s">
        <v>14</v>
      </c>
      <c r="G29" s="63" t="s">
        <v>14</v>
      </c>
    </row>
    <row r="31" spans="1:7" x14ac:dyDescent="0.2">
      <c r="A31" s="750" t="s">
        <v>563</v>
      </c>
    </row>
  </sheetData>
  <mergeCells count="4">
    <mergeCell ref="C4:C5"/>
    <mergeCell ref="D4:G4"/>
    <mergeCell ref="A2:G2"/>
    <mergeCell ref="A4:B5"/>
  </mergeCells>
  <hyperlinks>
    <hyperlink ref="I1" location="Indice!A21" display="INICIO"/>
  </hyperlinks>
  <printOptions horizontalCentered="1"/>
  <pageMargins left="0.70866141732283472" right="0.70866141732283472" top="1.1023622047244095" bottom="0.74803149606299213" header="0.31496062992125984" footer="0.31496062992125984"/>
  <pageSetup paperSize="9" firstPageNumber="44" orientation="landscape" useFirstPageNumber="1" r:id="rId1"/>
  <headerFooter>
    <oddHeader>&amp;C&amp;G</oddHeader>
    <oddFooter>&amp;C&amp;"-,Negrita"&amp;20&amp;P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112"/>
  <sheetViews>
    <sheetView tabSelected="1" topLeftCell="A97" workbookViewId="0">
      <selection activeCell="A105" sqref="A105:B105"/>
    </sheetView>
  </sheetViews>
  <sheetFormatPr baseColWidth="10" defaultRowHeight="12.75" x14ac:dyDescent="0.2"/>
  <cols>
    <col min="1" max="1" width="16" style="21" customWidth="1"/>
    <col min="2" max="2" width="19" style="2" customWidth="1"/>
    <col min="3" max="3" width="11.42578125" style="56"/>
    <col min="4" max="7" width="20.7109375" style="56" customWidth="1"/>
    <col min="8" max="16384" width="11.42578125" style="2"/>
  </cols>
  <sheetData>
    <row r="1" spans="1:9" x14ac:dyDescent="0.2">
      <c r="I1" s="678" t="s">
        <v>344</v>
      </c>
    </row>
    <row r="2" spans="1:9" s="67" customFormat="1" ht="42.75" customHeight="1" x14ac:dyDescent="0.25">
      <c r="A2" s="833" t="s">
        <v>602</v>
      </c>
      <c r="B2" s="833"/>
      <c r="C2" s="833"/>
      <c r="D2" s="833"/>
      <c r="E2" s="833"/>
      <c r="F2" s="833"/>
      <c r="G2" s="833"/>
    </row>
    <row r="3" spans="1:9" s="67" customFormat="1" ht="15" x14ac:dyDescent="0.25">
      <c r="A3" s="68"/>
      <c r="B3" s="68"/>
      <c r="C3" s="68"/>
      <c r="D3" s="68"/>
      <c r="E3" s="68"/>
      <c r="F3" s="68"/>
      <c r="G3" s="68"/>
    </row>
    <row r="4" spans="1:9" s="51" customFormat="1" ht="15" x14ac:dyDescent="0.25">
      <c r="A4" s="834" t="s">
        <v>603</v>
      </c>
      <c r="B4" s="834"/>
      <c r="C4" s="830" t="s">
        <v>254</v>
      </c>
      <c r="D4" s="832" t="s">
        <v>600</v>
      </c>
      <c r="E4" s="831"/>
      <c r="F4" s="831"/>
      <c r="G4" s="831"/>
    </row>
    <row r="5" spans="1:9" s="51" customFormat="1" ht="15" x14ac:dyDescent="0.25">
      <c r="A5" s="834"/>
      <c r="B5" s="834"/>
      <c r="C5" s="831"/>
      <c r="D5" s="79" t="s">
        <v>276</v>
      </c>
      <c r="E5" s="79" t="s">
        <v>277</v>
      </c>
      <c r="F5" s="79" t="s">
        <v>278</v>
      </c>
      <c r="G5" s="79" t="s">
        <v>311</v>
      </c>
    </row>
    <row r="6" spans="1:9" x14ac:dyDescent="0.2">
      <c r="A6" s="835" t="s">
        <v>269</v>
      </c>
      <c r="B6" s="835"/>
      <c r="C6" s="69">
        <v>57753</v>
      </c>
      <c r="D6" s="69">
        <v>54069</v>
      </c>
      <c r="E6" s="69">
        <v>3621</v>
      </c>
      <c r="F6" s="69">
        <v>59</v>
      </c>
      <c r="G6" s="69">
        <v>4</v>
      </c>
    </row>
    <row r="7" spans="1:9" x14ac:dyDescent="0.2">
      <c r="A7" s="837" t="s">
        <v>13</v>
      </c>
      <c r="B7" s="837"/>
      <c r="C7" s="74"/>
      <c r="D7" s="74"/>
      <c r="E7" s="74"/>
      <c r="F7" s="74"/>
      <c r="G7" s="74"/>
    </row>
    <row r="8" spans="1:9" x14ac:dyDescent="0.2">
      <c r="A8" s="835" t="s">
        <v>15</v>
      </c>
      <c r="B8" s="835"/>
      <c r="C8" s="69">
        <v>3933</v>
      </c>
      <c r="D8" s="69">
        <v>3622</v>
      </c>
      <c r="E8" s="69">
        <v>291</v>
      </c>
      <c r="F8" s="69">
        <v>19</v>
      </c>
      <c r="G8" s="69">
        <v>1</v>
      </c>
    </row>
    <row r="9" spans="1:9" x14ac:dyDescent="0.2">
      <c r="A9" s="75"/>
      <c r="B9" s="76" t="s">
        <v>276</v>
      </c>
      <c r="C9" s="74">
        <v>3454</v>
      </c>
      <c r="D9" s="74">
        <v>3289</v>
      </c>
      <c r="E9" s="74">
        <v>158</v>
      </c>
      <c r="F9" s="74">
        <v>7</v>
      </c>
      <c r="G9" s="77" t="s">
        <v>14</v>
      </c>
    </row>
    <row r="10" spans="1:9" x14ac:dyDescent="0.2">
      <c r="A10" s="70"/>
      <c r="B10" s="71" t="s">
        <v>277</v>
      </c>
      <c r="C10" s="69">
        <v>446</v>
      </c>
      <c r="D10" s="69">
        <v>312</v>
      </c>
      <c r="E10" s="69">
        <v>123</v>
      </c>
      <c r="F10" s="69">
        <v>10</v>
      </c>
      <c r="G10" s="69">
        <v>1</v>
      </c>
    </row>
    <row r="11" spans="1:9" x14ac:dyDescent="0.2">
      <c r="A11" s="75"/>
      <c r="B11" s="76" t="s">
        <v>278</v>
      </c>
      <c r="C11" s="74">
        <v>29</v>
      </c>
      <c r="D11" s="74">
        <v>19</v>
      </c>
      <c r="E11" s="74">
        <v>9</v>
      </c>
      <c r="F11" s="74">
        <v>1</v>
      </c>
      <c r="G11" s="77" t="s">
        <v>14</v>
      </c>
    </row>
    <row r="12" spans="1:9" x14ac:dyDescent="0.2">
      <c r="A12" s="78"/>
      <c r="B12" s="71" t="s">
        <v>311</v>
      </c>
      <c r="C12" s="69">
        <v>4</v>
      </c>
      <c r="D12" s="69">
        <v>2</v>
      </c>
      <c r="E12" s="69">
        <v>1</v>
      </c>
      <c r="F12" s="69">
        <v>1</v>
      </c>
      <c r="G12" s="72" t="s">
        <v>14</v>
      </c>
    </row>
    <row r="13" spans="1:9" x14ac:dyDescent="0.2">
      <c r="A13" s="836" t="s">
        <v>16</v>
      </c>
      <c r="B13" s="836"/>
      <c r="C13" s="74">
        <v>655</v>
      </c>
      <c r="D13" s="74">
        <v>623</v>
      </c>
      <c r="E13" s="74">
        <v>31</v>
      </c>
      <c r="F13" s="74">
        <v>1</v>
      </c>
      <c r="G13" s="77" t="s">
        <v>14</v>
      </c>
    </row>
    <row r="14" spans="1:9" x14ac:dyDescent="0.2">
      <c r="A14" s="70"/>
      <c r="B14" s="71" t="s">
        <v>276</v>
      </c>
      <c r="C14" s="69">
        <v>607</v>
      </c>
      <c r="D14" s="69">
        <v>589</v>
      </c>
      <c r="E14" s="69">
        <v>17</v>
      </c>
      <c r="F14" s="69">
        <v>1</v>
      </c>
      <c r="G14" s="72" t="s">
        <v>14</v>
      </c>
    </row>
    <row r="15" spans="1:9" x14ac:dyDescent="0.2">
      <c r="A15" s="75"/>
      <c r="B15" s="76" t="s">
        <v>277</v>
      </c>
      <c r="C15" s="74">
        <v>47</v>
      </c>
      <c r="D15" s="74">
        <v>33</v>
      </c>
      <c r="E15" s="74">
        <v>14</v>
      </c>
      <c r="F15" s="77" t="s">
        <v>14</v>
      </c>
      <c r="G15" s="77" t="s">
        <v>14</v>
      </c>
    </row>
    <row r="16" spans="1:9" x14ac:dyDescent="0.2">
      <c r="A16" s="70"/>
      <c r="B16" s="71" t="s">
        <v>311</v>
      </c>
      <c r="C16" s="69">
        <v>1</v>
      </c>
      <c r="D16" s="69">
        <v>1</v>
      </c>
      <c r="E16" s="72" t="s">
        <v>14</v>
      </c>
      <c r="F16" s="72" t="s">
        <v>14</v>
      </c>
      <c r="G16" s="72" t="s">
        <v>14</v>
      </c>
    </row>
    <row r="17" spans="1:7" x14ac:dyDescent="0.2">
      <c r="A17" s="836" t="s">
        <v>17</v>
      </c>
      <c r="B17" s="836"/>
      <c r="C17" s="74">
        <v>1186</v>
      </c>
      <c r="D17" s="74">
        <v>1109</v>
      </c>
      <c r="E17" s="74">
        <v>76</v>
      </c>
      <c r="F17" s="74">
        <v>1</v>
      </c>
      <c r="G17" s="77" t="s">
        <v>14</v>
      </c>
    </row>
    <row r="18" spans="1:7" x14ac:dyDescent="0.2">
      <c r="A18" s="70"/>
      <c r="B18" s="71" t="s">
        <v>276</v>
      </c>
      <c r="C18" s="69">
        <v>1072</v>
      </c>
      <c r="D18" s="69">
        <v>1025</v>
      </c>
      <c r="E18" s="69">
        <v>46</v>
      </c>
      <c r="F18" s="69">
        <v>1</v>
      </c>
      <c r="G18" s="72" t="s">
        <v>14</v>
      </c>
    </row>
    <row r="19" spans="1:7" x14ac:dyDescent="0.2">
      <c r="A19" s="75"/>
      <c r="B19" s="76" t="s">
        <v>277</v>
      </c>
      <c r="C19" s="74">
        <v>109</v>
      </c>
      <c r="D19" s="74">
        <v>80</v>
      </c>
      <c r="E19" s="74">
        <v>29</v>
      </c>
      <c r="F19" s="77" t="s">
        <v>14</v>
      </c>
      <c r="G19" s="77" t="s">
        <v>14</v>
      </c>
    </row>
    <row r="20" spans="1:7" x14ac:dyDescent="0.2">
      <c r="A20" s="70"/>
      <c r="B20" s="71" t="s">
        <v>278</v>
      </c>
      <c r="C20" s="69">
        <v>4</v>
      </c>
      <c r="D20" s="69">
        <v>3</v>
      </c>
      <c r="E20" s="69">
        <v>1</v>
      </c>
      <c r="F20" s="72" t="s">
        <v>14</v>
      </c>
      <c r="G20" s="72" t="s">
        <v>14</v>
      </c>
    </row>
    <row r="21" spans="1:7" x14ac:dyDescent="0.2">
      <c r="A21" s="75"/>
      <c r="B21" s="76" t="s">
        <v>311</v>
      </c>
      <c r="C21" s="74">
        <v>1</v>
      </c>
      <c r="D21" s="74">
        <v>1</v>
      </c>
      <c r="E21" s="77" t="s">
        <v>14</v>
      </c>
      <c r="F21" s="77" t="s">
        <v>14</v>
      </c>
      <c r="G21" s="77" t="s">
        <v>14</v>
      </c>
    </row>
    <row r="22" spans="1:7" x14ac:dyDescent="0.2">
      <c r="A22" s="835" t="s">
        <v>18</v>
      </c>
      <c r="B22" s="835"/>
      <c r="C22" s="69">
        <v>572</v>
      </c>
      <c r="D22" s="69">
        <v>533</v>
      </c>
      <c r="E22" s="69">
        <v>38</v>
      </c>
      <c r="F22" s="69">
        <v>1</v>
      </c>
      <c r="G22" s="72" t="s">
        <v>14</v>
      </c>
    </row>
    <row r="23" spans="1:7" x14ac:dyDescent="0.2">
      <c r="A23" s="75"/>
      <c r="B23" s="76" t="s">
        <v>276</v>
      </c>
      <c r="C23" s="74">
        <v>514</v>
      </c>
      <c r="D23" s="74">
        <v>495</v>
      </c>
      <c r="E23" s="74">
        <v>19</v>
      </c>
      <c r="F23" s="77" t="s">
        <v>14</v>
      </c>
      <c r="G23" s="77" t="s">
        <v>14</v>
      </c>
    </row>
    <row r="24" spans="1:7" x14ac:dyDescent="0.2">
      <c r="A24" s="70"/>
      <c r="B24" s="71" t="s">
        <v>277</v>
      </c>
      <c r="C24" s="69">
        <v>56</v>
      </c>
      <c r="D24" s="69">
        <v>38</v>
      </c>
      <c r="E24" s="69">
        <v>17</v>
      </c>
      <c r="F24" s="69">
        <v>1</v>
      </c>
      <c r="G24" s="72" t="s">
        <v>14</v>
      </c>
    </row>
    <row r="25" spans="1:7" x14ac:dyDescent="0.2">
      <c r="A25" s="75"/>
      <c r="B25" s="76" t="s">
        <v>278</v>
      </c>
      <c r="C25" s="74">
        <v>2</v>
      </c>
      <c r="D25" s="77" t="s">
        <v>14</v>
      </c>
      <c r="E25" s="74">
        <v>2</v>
      </c>
      <c r="F25" s="77" t="s">
        <v>14</v>
      </c>
      <c r="G25" s="77" t="s">
        <v>14</v>
      </c>
    </row>
    <row r="26" spans="1:7" x14ac:dyDescent="0.2">
      <c r="A26" s="835" t="s">
        <v>19</v>
      </c>
      <c r="B26" s="835"/>
      <c r="C26" s="69">
        <v>1981</v>
      </c>
      <c r="D26" s="69">
        <v>1893</v>
      </c>
      <c r="E26" s="69">
        <v>87</v>
      </c>
      <c r="F26" s="69">
        <v>1</v>
      </c>
      <c r="G26" s="72" t="s">
        <v>14</v>
      </c>
    </row>
    <row r="27" spans="1:7" x14ac:dyDescent="0.2">
      <c r="A27" s="75"/>
      <c r="B27" s="76" t="s">
        <v>276</v>
      </c>
      <c r="C27" s="74">
        <v>1851</v>
      </c>
      <c r="D27" s="74">
        <v>1808</v>
      </c>
      <c r="E27" s="74">
        <v>42</v>
      </c>
      <c r="F27" s="74">
        <v>1</v>
      </c>
      <c r="G27" s="77" t="s">
        <v>14</v>
      </c>
    </row>
    <row r="28" spans="1:7" x14ac:dyDescent="0.2">
      <c r="A28" s="70"/>
      <c r="B28" s="71" t="s">
        <v>277</v>
      </c>
      <c r="C28" s="69">
        <v>129</v>
      </c>
      <c r="D28" s="69">
        <v>84</v>
      </c>
      <c r="E28" s="69">
        <v>45</v>
      </c>
      <c r="F28" s="72" t="s">
        <v>14</v>
      </c>
      <c r="G28" s="72" t="s">
        <v>14</v>
      </c>
    </row>
    <row r="29" spans="1:7" x14ac:dyDescent="0.2">
      <c r="A29" s="75"/>
      <c r="B29" s="76" t="s">
        <v>311</v>
      </c>
      <c r="C29" s="74">
        <v>1</v>
      </c>
      <c r="D29" s="74">
        <v>1</v>
      </c>
      <c r="E29" s="77" t="s">
        <v>14</v>
      </c>
      <c r="F29" s="77" t="s">
        <v>14</v>
      </c>
      <c r="G29" s="77" t="s">
        <v>14</v>
      </c>
    </row>
    <row r="30" spans="1:7" x14ac:dyDescent="0.2">
      <c r="A30" s="835" t="s">
        <v>20</v>
      </c>
      <c r="B30" s="835"/>
      <c r="C30" s="69">
        <v>2812</v>
      </c>
      <c r="D30" s="69">
        <v>2693</v>
      </c>
      <c r="E30" s="69">
        <v>119</v>
      </c>
      <c r="F30" s="72" t="s">
        <v>14</v>
      </c>
      <c r="G30" s="72" t="s">
        <v>14</v>
      </c>
    </row>
    <row r="31" spans="1:7" x14ac:dyDescent="0.2">
      <c r="A31" s="75"/>
      <c r="B31" s="76" t="s">
        <v>276</v>
      </c>
      <c r="C31" s="74">
        <v>2638</v>
      </c>
      <c r="D31" s="74">
        <v>2572</v>
      </c>
      <c r="E31" s="74">
        <v>66</v>
      </c>
      <c r="F31" s="77" t="s">
        <v>14</v>
      </c>
      <c r="G31" s="77" t="s">
        <v>14</v>
      </c>
    </row>
    <row r="32" spans="1:7" x14ac:dyDescent="0.2">
      <c r="A32" s="70"/>
      <c r="B32" s="71" t="s">
        <v>277</v>
      </c>
      <c r="C32" s="69">
        <v>170</v>
      </c>
      <c r="D32" s="69">
        <v>118</v>
      </c>
      <c r="E32" s="69">
        <v>52</v>
      </c>
      <c r="F32" s="72" t="s">
        <v>14</v>
      </c>
      <c r="G32" s="72" t="s">
        <v>14</v>
      </c>
    </row>
    <row r="33" spans="1:7" x14ac:dyDescent="0.2">
      <c r="A33" s="75"/>
      <c r="B33" s="76" t="s">
        <v>278</v>
      </c>
      <c r="C33" s="74">
        <v>3</v>
      </c>
      <c r="D33" s="74">
        <v>2</v>
      </c>
      <c r="E33" s="74">
        <v>1</v>
      </c>
      <c r="F33" s="77" t="s">
        <v>14</v>
      </c>
      <c r="G33" s="77" t="s">
        <v>14</v>
      </c>
    </row>
    <row r="34" spans="1:7" x14ac:dyDescent="0.2">
      <c r="A34" s="70"/>
      <c r="B34" s="71" t="s">
        <v>311</v>
      </c>
      <c r="C34" s="69">
        <v>1</v>
      </c>
      <c r="D34" s="69">
        <v>1</v>
      </c>
      <c r="E34" s="72" t="s">
        <v>14</v>
      </c>
      <c r="F34" s="72" t="s">
        <v>14</v>
      </c>
      <c r="G34" s="72" t="s">
        <v>14</v>
      </c>
    </row>
    <row r="35" spans="1:7" x14ac:dyDescent="0.2">
      <c r="A35" s="836" t="s">
        <v>21</v>
      </c>
      <c r="B35" s="836"/>
      <c r="C35" s="74">
        <v>2177</v>
      </c>
      <c r="D35" s="74">
        <v>2033</v>
      </c>
      <c r="E35" s="74">
        <v>142</v>
      </c>
      <c r="F35" s="74">
        <v>2</v>
      </c>
      <c r="G35" s="77" t="s">
        <v>14</v>
      </c>
    </row>
    <row r="36" spans="1:7" x14ac:dyDescent="0.2">
      <c r="A36" s="70"/>
      <c r="B36" s="71" t="s">
        <v>276</v>
      </c>
      <c r="C36" s="69">
        <v>1949</v>
      </c>
      <c r="D36" s="69">
        <v>1878</v>
      </c>
      <c r="E36" s="69">
        <v>70</v>
      </c>
      <c r="F36" s="69">
        <v>1</v>
      </c>
      <c r="G36" s="72" t="s">
        <v>14</v>
      </c>
    </row>
    <row r="37" spans="1:7" x14ac:dyDescent="0.2">
      <c r="A37" s="75"/>
      <c r="B37" s="76" t="s">
        <v>277</v>
      </c>
      <c r="C37" s="74">
        <v>226</v>
      </c>
      <c r="D37" s="74">
        <v>154</v>
      </c>
      <c r="E37" s="74">
        <v>72</v>
      </c>
      <c r="F37" s="77" t="s">
        <v>14</v>
      </c>
      <c r="G37" s="77" t="s">
        <v>14</v>
      </c>
    </row>
    <row r="38" spans="1:7" x14ac:dyDescent="0.2">
      <c r="A38" s="70"/>
      <c r="B38" s="71" t="s">
        <v>278</v>
      </c>
      <c r="C38" s="69">
        <v>2</v>
      </c>
      <c r="D38" s="69">
        <v>1</v>
      </c>
      <c r="E38" s="72" t="s">
        <v>14</v>
      </c>
      <c r="F38" s="69">
        <v>1</v>
      </c>
      <c r="G38" s="72" t="s">
        <v>14</v>
      </c>
    </row>
    <row r="39" spans="1:7" x14ac:dyDescent="0.2">
      <c r="A39" s="836" t="s">
        <v>22</v>
      </c>
      <c r="B39" s="836"/>
      <c r="C39" s="74">
        <v>2012</v>
      </c>
      <c r="D39" s="74">
        <v>1888</v>
      </c>
      <c r="E39" s="74">
        <v>124</v>
      </c>
      <c r="F39" s="77" t="s">
        <v>14</v>
      </c>
      <c r="G39" s="77" t="s">
        <v>14</v>
      </c>
    </row>
    <row r="40" spans="1:7" x14ac:dyDescent="0.2">
      <c r="A40" s="70"/>
      <c r="B40" s="71" t="s">
        <v>276</v>
      </c>
      <c r="C40" s="69">
        <v>1826</v>
      </c>
      <c r="D40" s="69">
        <v>1760</v>
      </c>
      <c r="E40" s="69">
        <v>66</v>
      </c>
      <c r="F40" s="72" t="s">
        <v>14</v>
      </c>
      <c r="G40" s="72" t="s">
        <v>14</v>
      </c>
    </row>
    <row r="41" spans="1:7" x14ac:dyDescent="0.2">
      <c r="A41" s="75"/>
      <c r="B41" s="76" t="s">
        <v>277</v>
      </c>
      <c r="C41" s="74">
        <v>184</v>
      </c>
      <c r="D41" s="74">
        <v>127</v>
      </c>
      <c r="E41" s="74">
        <v>57</v>
      </c>
      <c r="F41" s="77" t="s">
        <v>14</v>
      </c>
      <c r="G41" s="77" t="s">
        <v>14</v>
      </c>
    </row>
    <row r="42" spans="1:7" x14ac:dyDescent="0.2">
      <c r="A42" s="70"/>
      <c r="B42" s="71" t="s">
        <v>278</v>
      </c>
      <c r="C42" s="69">
        <v>2</v>
      </c>
      <c r="D42" s="69">
        <v>1</v>
      </c>
      <c r="E42" s="69">
        <v>1</v>
      </c>
      <c r="F42" s="72" t="s">
        <v>14</v>
      </c>
      <c r="G42" s="72" t="s">
        <v>14</v>
      </c>
    </row>
    <row r="43" spans="1:7" x14ac:dyDescent="0.2">
      <c r="A43" s="836" t="s">
        <v>23</v>
      </c>
      <c r="B43" s="836"/>
      <c r="C43" s="74">
        <v>12461</v>
      </c>
      <c r="D43" s="74">
        <v>11484</v>
      </c>
      <c r="E43" s="74">
        <v>969</v>
      </c>
      <c r="F43" s="74">
        <v>8</v>
      </c>
      <c r="G43" s="77" t="s">
        <v>14</v>
      </c>
    </row>
    <row r="44" spans="1:7" x14ac:dyDescent="0.2">
      <c r="A44" s="70"/>
      <c r="B44" s="71" t="s">
        <v>276</v>
      </c>
      <c r="C44" s="69">
        <v>10993</v>
      </c>
      <c r="D44" s="69">
        <v>10460</v>
      </c>
      <c r="E44" s="69">
        <v>527</v>
      </c>
      <c r="F44" s="69">
        <v>6</v>
      </c>
      <c r="G44" s="72" t="s">
        <v>14</v>
      </c>
    </row>
    <row r="45" spans="1:7" x14ac:dyDescent="0.2">
      <c r="A45" s="75"/>
      <c r="B45" s="76" t="s">
        <v>277</v>
      </c>
      <c r="C45" s="74">
        <v>1462</v>
      </c>
      <c r="D45" s="74">
        <v>1020</v>
      </c>
      <c r="E45" s="74">
        <v>442</v>
      </c>
      <c r="F45" s="77" t="s">
        <v>14</v>
      </c>
      <c r="G45" s="77" t="s">
        <v>14</v>
      </c>
    </row>
    <row r="46" spans="1:7" x14ac:dyDescent="0.2">
      <c r="A46" s="70"/>
      <c r="B46" s="71" t="s">
        <v>278</v>
      </c>
      <c r="C46" s="69">
        <v>6</v>
      </c>
      <c r="D46" s="69">
        <v>4</v>
      </c>
      <c r="E46" s="72" t="s">
        <v>14</v>
      </c>
      <c r="F46" s="69">
        <v>2</v>
      </c>
      <c r="G46" s="72" t="s">
        <v>14</v>
      </c>
    </row>
    <row r="47" spans="1:7" x14ac:dyDescent="0.2">
      <c r="A47" s="836" t="s">
        <v>24</v>
      </c>
      <c r="B47" s="836"/>
      <c r="C47" s="74">
        <v>2636</v>
      </c>
      <c r="D47" s="74">
        <v>2487</v>
      </c>
      <c r="E47" s="74">
        <v>148</v>
      </c>
      <c r="F47" s="74">
        <v>1</v>
      </c>
      <c r="G47" s="77" t="s">
        <v>14</v>
      </c>
    </row>
    <row r="48" spans="1:7" x14ac:dyDescent="0.2">
      <c r="A48" s="70"/>
      <c r="B48" s="71" t="s">
        <v>276</v>
      </c>
      <c r="C48" s="69">
        <v>2409</v>
      </c>
      <c r="D48" s="69">
        <v>2335</v>
      </c>
      <c r="E48" s="69">
        <v>73</v>
      </c>
      <c r="F48" s="69">
        <v>1</v>
      </c>
      <c r="G48" s="72" t="s">
        <v>14</v>
      </c>
    </row>
    <row r="49" spans="1:7" x14ac:dyDescent="0.2">
      <c r="A49" s="75"/>
      <c r="B49" s="76" t="s">
        <v>277</v>
      </c>
      <c r="C49" s="74">
        <v>219</v>
      </c>
      <c r="D49" s="74">
        <v>146</v>
      </c>
      <c r="E49" s="74">
        <v>73</v>
      </c>
      <c r="F49" s="77" t="s">
        <v>14</v>
      </c>
      <c r="G49" s="77" t="s">
        <v>14</v>
      </c>
    </row>
    <row r="50" spans="1:7" x14ac:dyDescent="0.2">
      <c r="A50" s="70"/>
      <c r="B50" s="71" t="s">
        <v>278</v>
      </c>
      <c r="C50" s="69">
        <v>6</v>
      </c>
      <c r="D50" s="69">
        <v>4</v>
      </c>
      <c r="E50" s="69">
        <v>2</v>
      </c>
      <c r="F50" s="72" t="s">
        <v>14</v>
      </c>
      <c r="G50" s="72" t="s">
        <v>14</v>
      </c>
    </row>
    <row r="51" spans="1:7" x14ac:dyDescent="0.2">
      <c r="A51" s="75"/>
      <c r="B51" s="76" t="s">
        <v>311</v>
      </c>
      <c r="C51" s="74">
        <v>2</v>
      </c>
      <c r="D51" s="74">
        <v>2</v>
      </c>
      <c r="E51" s="77" t="s">
        <v>14</v>
      </c>
      <c r="F51" s="77" t="s">
        <v>14</v>
      </c>
      <c r="G51" s="77" t="s">
        <v>14</v>
      </c>
    </row>
    <row r="52" spans="1:7" x14ac:dyDescent="0.2">
      <c r="A52" s="835" t="s">
        <v>25</v>
      </c>
      <c r="B52" s="835"/>
      <c r="C52" s="69">
        <v>1151</v>
      </c>
      <c r="D52" s="69">
        <v>1110</v>
      </c>
      <c r="E52" s="69">
        <v>39</v>
      </c>
      <c r="F52" s="69">
        <v>2</v>
      </c>
      <c r="G52" s="72" t="s">
        <v>14</v>
      </c>
    </row>
    <row r="53" spans="1:7" x14ac:dyDescent="0.2">
      <c r="A53" s="75"/>
      <c r="B53" s="76" t="s">
        <v>276</v>
      </c>
      <c r="C53" s="74">
        <v>1074</v>
      </c>
      <c r="D53" s="74">
        <v>1047</v>
      </c>
      <c r="E53" s="74">
        <v>25</v>
      </c>
      <c r="F53" s="74">
        <v>2</v>
      </c>
      <c r="G53" s="77" t="s">
        <v>14</v>
      </c>
    </row>
    <row r="54" spans="1:7" x14ac:dyDescent="0.2">
      <c r="A54" s="70"/>
      <c r="B54" s="71" t="s">
        <v>277</v>
      </c>
      <c r="C54" s="69">
        <v>75</v>
      </c>
      <c r="D54" s="69">
        <v>62</v>
      </c>
      <c r="E54" s="69">
        <v>13</v>
      </c>
      <c r="F54" s="72" t="s">
        <v>14</v>
      </c>
      <c r="G54" s="72" t="s">
        <v>14</v>
      </c>
    </row>
    <row r="55" spans="1:7" x14ac:dyDescent="0.2">
      <c r="A55" s="75"/>
      <c r="B55" s="76" t="s">
        <v>278</v>
      </c>
      <c r="C55" s="74">
        <v>2</v>
      </c>
      <c r="D55" s="74">
        <v>1</v>
      </c>
      <c r="E55" s="74">
        <v>1</v>
      </c>
      <c r="F55" s="77" t="s">
        <v>14</v>
      </c>
      <c r="G55" s="77" t="s">
        <v>14</v>
      </c>
    </row>
    <row r="56" spans="1:7" x14ac:dyDescent="0.2">
      <c r="A56" s="838" t="s">
        <v>26</v>
      </c>
      <c r="B56" s="838"/>
      <c r="C56" s="69"/>
      <c r="D56" s="69"/>
      <c r="E56" s="69"/>
      <c r="F56" s="72"/>
      <c r="G56" s="72"/>
    </row>
    <row r="57" spans="1:7" x14ac:dyDescent="0.2">
      <c r="A57" s="836" t="s">
        <v>27</v>
      </c>
      <c r="B57" s="836"/>
      <c r="C57" s="74">
        <v>2045</v>
      </c>
      <c r="D57" s="74">
        <v>1910</v>
      </c>
      <c r="E57" s="74">
        <v>132</v>
      </c>
      <c r="F57" s="74">
        <v>3</v>
      </c>
      <c r="G57" s="77" t="s">
        <v>14</v>
      </c>
    </row>
    <row r="58" spans="1:7" x14ac:dyDescent="0.2">
      <c r="A58" s="70"/>
      <c r="B58" s="71" t="s">
        <v>276</v>
      </c>
      <c r="C58" s="69">
        <v>1852</v>
      </c>
      <c r="D58" s="69">
        <v>1775</v>
      </c>
      <c r="E58" s="69">
        <v>76</v>
      </c>
      <c r="F58" s="69">
        <v>1</v>
      </c>
      <c r="G58" s="72" t="s">
        <v>14</v>
      </c>
    </row>
    <row r="59" spans="1:7" x14ac:dyDescent="0.2">
      <c r="A59" s="75"/>
      <c r="B59" s="76" t="s">
        <v>277</v>
      </c>
      <c r="C59" s="74">
        <v>190</v>
      </c>
      <c r="D59" s="74">
        <v>134</v>
      </c>
      <c r="E59" s="74">
        <v>55</v>
      </c>
      <c r="F59" s="74">
        <v>1</v>
      </c>
      <c r="G59" s="77" t="s">
        <v>14</v>
      </c>
    </row>
    <row r="60" spans="1:7" x14ac:dyDescent="0.2">
      <c r="A60" s="70"/>
      <c r="B60" s="71" t="s">
        <v>278</v>
      </c>
      <c r="C60" s="69">
        <v>3</v>
      </c>
      <c r="D60" s="69">
        <v>1</v>
      </c>
      <c r="E60" s="69">
        <v>1</v>
      </c>
      <c r="F60" s="69">
        <v>1</v>
      </c>
      <c r="G60" s="72" t="s">
        <v>14</v>
      </c>
    </row>
    <row r="61" spans="1:7" x14ac:dyDescent="0.2">
      <c r="A61" s="836" t="s">
        <v>28</v>
      </c>
      <c r="B61" s="836"/>
      <c r="C61" s="74">
        <v>1001</v>
      </c>
      <c r="D61" s="74">
        <v>935</v>
      </c>
      <c r="E61" s="74">
        <v>63</v>
      </c>
      <c r="F61" s="74">
        <v>2</v>
      </c>
      <c r="G61" s="74">
        <v>1</v>
      </c>
    </row>
    <row r="62" spans="1:7" x14ac:dyDescent="0.2">
      <c r="A62" s="70"/>
      <c r="B62" s="71" t="s">
        <v>276</v>
      </c>
      <c r="C62" s="69">
        <v>908</v>
      </c>
      <c r="D62" s="69">
        <v>864</v>
      </c>
      <c r="E62" s="69">
        <v>42</v>
      </c>
      <c r="F62" s="69">
        <v>1</v>
      </c>
      <c r="G62" s="69">
        <v>1</v>
      </c>
    </row>
    <row r="63" spans="1:7" x14ac:dyDescent="0.2">
      <c r="A63" s="75"/>
      <c r="B63" s="76" t="s">
        <v>277</v>
      </c>
      <c r="C63" s="74">
        <v>86</v>
      </c>
      <c r="D63" s="74">
        <v>65</v>
      </c>
      <c r="E63" s="74">
        <v>21</v>
      </c>
      <c r="F63" s="77" t="s">
        <v>14</v>
      </c>
      <c r="G63" s="77" t="s">
        <v>14</v>
      </c>
    </row>
    <row r="64" spans="1:7" x14ac:dyDescent="0.2">
      <c r="A64" s="70"/>
      <c r="B64" s="71" t="s">
        <v>278</v>
      </c>
      <c r="C64" s="69">
        <v>7</v>
      </c>
      <c r="D64" s="69">
        <v>6</v>
      </c>
      <c r="E64" s="72" t="s">
        <v>14</v>
      </c>
      <c r="F64" s="69">
        <v>1</v>
      </c>
      <c r="G64" s="72" t="s">
        <v>14</v>
      </c>
    </row>
    <row r="65" spans="1:7" x14ac:dyDescent="0.2">
      <c r="A65" s="836" t="s">
        <v>29</v>
      </c>
      <c r="B65" s="836"/>
      <c r="C65" s="74">
        <v>14025</v>
      </c>
      <c r="D65" s="74">
        <v>13143</v>
      </c>
      <c r="E65" s="74">
        <v>866</v>
      </c>
      <c r="F65" s="74">
        <v>14</v>
      </c>
      <c r="G65" s="74">
        <v>2</v>
      </c>
    </row>
    <row r="66" spans="1:7" x14ac:dyDescent="0.2">
      <c r="A66" s="70"/>
      <c r="B66" s="71" t="s">
        <v>276</v>
      </c>
      <c r="C66" s="69">
        <v>12717</v>
      </c>
      <c r="D66" s="69">
        <v>12171</v>
      </c>
      <c r="E66" s="69">
        <v>538</v>
      </c>
      <c r="F66" s="69">
        <v>7</v>
      </c>
      <c r="G66" s="69">
        <v>1</v>
      </c>
    </row>
    <row r="67" spans="1:7" x14ac:dyDescent="0.2">
      <c r="A67" s="75"/>
      <c r="B67" s="76" t="s">
        <v>277</v>
      </c>
      <c r="C67" s="74">
        <v>1270</v>
      </c>
      <c r="D67" s="74">
        <v>945</v>
      </c>
      <c r="E67" s="74">
        <v>319</v>
      </c>
      <c r="F67" s="74">
        <v>5</v>
      </c>
      <c r="G67" s="74">
        <v>1</v>
      </c>
    </row>
    <row r="68" spans="1:7" x14ac:dyDescent="0.2">
      <c r="A68" s="70"/>
      <c r="B68" s="71" t="s">
        <v>278</v>
      </c>
      <c r="C68" s="69">
        <v>31</v>
      </c>
      <c r="D68" s="69">
        <v>22</v>
      </c>
      <c r="E68" s="69">
        <v>8</v>
      </c>
      <c r="F68" s="69">
        <v>1</v>
      </c>
      <c r="G68" s="72" t="s">
        <v>14</v>
      </c>
    </row>
    <row r="69" spans="1:7" x14ac:dyDescent="0.2">
      <c r="A69" s="75"/>
      <c r="B69" s="76" t="s">
        <v>311</v>
      </c>
      <c r="C69" s="74">
        <v>7</v>
      </c>
      <c r="D69" s="74">
        <v>5</v>
      </c>
      <c r="E69" s="74">
        <v>1</v>
      </c>
      <c r="F69" s="74">
        <v>1</v>
      </c>
      <c r="G69" s="77" t="s">
        <v>14</v>
      </c>
    </row>
    <row r="70" spans="1:7" x14ac:dyDescent="0.2">
      <c r="A70" s="835" t="s">
        <v>30</v>
      </c>
      <c r="B70" s="835"/>
      <c r="C70" s="69">
        <v>1667</v>
      </c>
      <c r="D70" s="69">
        <v>1581</v>
      </c>
      <c r="E70" s="69">
        <v>86</v>
      </c>
      <c r="F70" s="72" t="s">
        <v>14</v>
      </c>
      <c r="G70" s="72" t="s">
        <v>14</v>
      </c>
    </row>
    <row r="71" spans="1:7" x14ac:dyDescent="0.2">
      <c r="A71" s="75"/>
      <c r="B71" s="76" t="s">
        <v>276</v>
      </c>
      <c r="C71" s="74">
        <v>1544</v>
      </c>
      <c r="D71" s="74">
        <v>1491</v>
      </c>
      <c r="E71" s="74">
        <v>53</v>
      </c>
      <c r="F71" s="77" t="s">
        <v>14</v>
      </c>
      <c r="G71" s="77" t="s">
        <v>14</v>
      </c>
    </row>
    <row r="72" spans="1:7" x14ac:dyDescent="0.2">
      <c r="A72" s="70"/>
      <c r="B72" s="71" t="s">
        <v>277</v>
      </c>
      <c r="C72" s="69">
        <v>123</v>
      </c>
      <c r="D72" s="69">
        <v>90</v>
      </c>
      <c r="E72" s="69">
        <v>33</v>
      </c>
      <c r="F72" s="72" t="s">
        <v>14</v>
      </c>
      <c r="G72" s="72" t="s">
        <v>14</v>
      </c>
    </row>
    <row r="73" spans="1:7" x14ac:dyDescent="0.2">
      <c r="A73" s="836" t="s">
        <v>31</v>
      </c>
      <c r="B73" s="836"/>
      <c r="C73" s="74">
        <v>3616</v>
      </c>
      <c r="D73" s="74">
        <v>3447</v>
      </c>
      <c r="E73" s="74">
        <v>167</v>
      </c>
      <c r="F73" s="74">
        <v>2</v>
      </c>
      <c r="G73" s="77" t="s">
        <v>14</v>
      </c>
    </row>
    <row r="74" spans="1:7" x14ac:dyDescent="0.2">
      <c r="A74" s="70"/>
      <c r="B74" s="71" t="s">
        <v>276</v>
      </c>
      <c r="C74" s="69">
        <v>3347</v>
      </c>
      <c r="D74" s="69">
        <v>3244</v>
      </c>
      <c r="E74" s="69">
        <v>101</v>
      </c>
      <c r="F74" s="69">
        <v>2</v>
      </c>
      <c r="G74" s="72" t="s">
        <v>14</v>
      </c>
    </row>
    <row r="75" spans="1:7" x14ac:dyDescent="0.2">
      <c r="A75" s="75"/>
      <c r="B75" s="76" t="s">
        <v>277</v>
      </c>
      <c r="C75" s="74">
        <v>263</v>
      </c>
      <c r="D75" s="74">
        <v>199</v>
      </c>
      <c r="E75" s="74">
        <v>64</v>
      </c>
      <c r="F75" s="77" t="s">
        <v>14</v>
      </c>
      <c r="G75" s="77" t="s">
        <v>14</v>
      </c>
    </row>
    <row r="76" spans="1:7" x14ac:dyDescent="0.2">
      <c r="A76" s="70"/>
      <c r="B76" s="71" t="s">
        <v>278</v>
      </c>
      <c r="C76" s="69">
        <v>6</v>
      </c>
      <c r="D76" s="69">
        <v>4</v>
      </c>
      <c r="E76" s="69">
        <v>2</v>
      </c>
      <c r="F76" s="72" t="s">
        <v>14</v>
      </c>
      <c r="G76" s="72" t="s">
        <v>14</v>
      </c>
    </row>
    <row r="77" spans="1:7" x14ac:dyDescent="0.2">
      <c r="A77" s="836" t="s">
        <v>32</v>
      </c>
      <c r="B77" s="836"/>
      <c r="C77" s="74">
        <v>1208</v>
      </c>
      <c r="D77" s="74">
        <v>1174</v>
      </c>
      <c r="E77" s="74">
        <v>32</v>
      </c>
      <c r="F77" s="74">
        <v>2</v>
      </c>
      <c r="G77" s="77" t="s">
        <v>14</v>
      </c>
    </row>
    <row r="78" spans="1:7" x14ac:dyDescent="0.2">
      <c r="A78" s="70"/>
      <c r="B78" s="71" t="s">
        <v>276</v>
      </c>
      <c r="C78" s="69">
        <v>1163</v>
      </c>
      <c r="D78" s="69">
        <v>1145</v>
      </c>
      <c r="E78" s="69">
        <v>16</v>
      </c>
      <c r="F78" s="69">
        <v>2</v>
      </c>
      <c r="G78" s="72" t="s">
        <v>14</v>
      </c>
    </row>
    <row r="79" spans="1:7" x14ac:dyDescent="0.2">
      <c r="A79" s="75"/>
      <c r="B79" s="76" t="s">
        <v>277</v>
      </c>
      <c r="C79" s="74">
        <v>45</v>
      </c>
      <c r="D79" s="74">
        <v>29</v>
      </c>
      <c r="E79" s="74">
        <v>16</v>
      </c>
      <c r="F79" s="77" t="s">
        <v>14</v>
      </c>
      <c r="G79" s="77" t="s">
        <v>14</v>
      </c>
    </row>
    <row r="80" spans="1:7" x14ac:dyDescent="0.2">
      <c r="A80" s="838" t="s">
        <v>33</v>
      </c>
      <c r="B80" s="838"/>
      <c r="C80" s="69"/>
      <c r="D80" s="69"/>
      <c r="E80" s="69"/>
      <c r="F80" s="72"/>
      <c r="G80" s="72"/>
    </row>
    <row r="81" spans="1:7" x14ac:dyDescent="0.2">
      <c r="A81" s="836" t="s">
        <v>34</v>
      </c>
      <c r="B81" s="836"/>
      <c r="C81" s="74">
        <v>391</v>
      </c>
      <c r="D81" s="74">
        <v>358</v>
      </c>
      <c r="E81" s="74">
        <v>33</v>
      </c>
      <c r="F81" s="77" t="s">
        <v>14</v>
      </c>
      <c r="G81" s="77" t="s">
        <v>14</v>
      </c>
    </row>
    <row r="82" spans="1:7" x14ac:dyDescent="0.2">
      <c r="A82" s="70"/>
      <c r="B82" s="71" t="s">
        <v>276</v>
      </c>
      <c r="C82" s="69">
        <v>351</v>
      </c>
      <c r="D82" s="69">
        <v>333</v>
      </c>
      <c r="E82" s="69">
        <v>18</v>
      </c>
      <c r="F82" s="72" t="s">
        <v>14</v>
      </c>
      <c r="G82" s="72" t="s">
        <v>14</v>
      </c>
    </row>
    <row r="83" spans="1:7" x14ac:dyDescent="0.2">
      <c r="A83" s="75"/>
      <c r="B83" s="76" t="s">
        <v>277</v>
      </c>
      <c r="C83" s="74">
        <v>40</v>
      </c>
      <c r="D83" s="74">
        <v>25</v>
      </c>
      <c r="E83" s="74">
        <v>15</v>
      </c>
      <c r="F83" s="77" t="s">
        <v>14</v>
      </c>
      <c r="G83" s="77" t="s">
        <v>14</v>
      </c>
    </row>
    <row r="84" spans="1:7" x14ac:dyDescent="0.2">
      <c r="A84" s="835" t="s">
        <v>35</v>
      </c>
      <c r="B84" s="835"/>
      <c r="C84" s="69">
        <v>340</v>
      </c>
      <c r="D84" s="69">
        <v>317</v>
      </c>
      <c r="E84" s="69">
        <v>23</v>
      </c>
      <c r="F84" s="72" t="s">
        <v>14</v>
      </c>
      <c r="G84" s="72" t="s">
        <v>14</v>
      </c>
    </row>
    <row r="85" spans="1:7" x14ac:dyDescent="0.2">
      <c r="A85" s="75"/>
      <c r="B85" s="76" t="s">
        <v>276</v>
      </c>
      <c r="C85" s="74">
        <v>315</v>
      </c>
      <c r="D85" s="74">
        <v>300</v>
      </c>
      <c r="E85" s="74">
        <v>15</v>
      </c>
      <c r="F85" s="77" t="s">
        <v>14</v>
      </c>
      <c r="G85" s="77" t="s">
        <v>14</v>
      </c>
    </row>
    <row r="86" spans="1:7" x14ac:dyDescent="0.2">
      <c r="A86" s="70"/>
      <c r="B86" s="71" t="s">
        <v>277</v>
      </c>
      <c r="C86" s="69">
        <v>24</v>
      </c>
      <c r="D86" s="69">
        <v>16</v>
      </c>
      <c r="E86" s="69">
        <v>8</v>
      </c>
      <c r="F86" s="72" t="s">
        <v>14</v>
      </c>
      <c r="G86" s="72" t="s">
        <v>14</v>
      </c>
    </row>
    <row r="87" spans="1:7" x14ac:dyDescent="0.2">
      <c r="A87" s="75"/>
      <c r="B87" s="76" t="s">
        <v>278</v>
      </c>
      <c r="C87" s="74">
        <v>1</v>
      </c>
      <c r="D87" s="74">
        <v>1</v>
      </c>
      <c r="E87" s="77" t="s">
        <v>14</v>
      </c>
      <c r="F87" s="77" t="s">
        <v>14</v>
      </c>
      <c r="G87" s="77" t="s">
        <v>14</v>
      </c>
    </row>
    <row r="88" spans="1:7" x14ac:dyDescent="0.2">
      <c r="A88" s="835" t="s">
        <v>36</v>
      </c>
      <c r="B88" s="835"/>
      <c r="C88" s="69">
        <v>284</v>
      </c>
      <c r="D88" s="69">
        <v>261</v>
      </c>
      <c r="E88" s="69">
        <v>23</v>
      </c>
      <c r="F88" s="72" t="s">
        <v>14</v>
      </c>
      <c r="G88" s="72" t="s">
        <v>14</v>
      </c>
    </row>
    <row r="89" spans="1:7" x14ac:dyDescent="0.2">
      <c r="A89" s="75"/>
      <c r="B89" s="76" t="s">
        <v>276</v>
      </c>
      <c r="C89" s="74">
        <v>249</v>
      </c>
      <c r="D89" s="74">
        <v>235</v>
      </c>
      <c r="E89" s="74">
        <v>14</v>
      </c>
      <c r="F89" s="77" t="s">
        <v>14</v>
      </c>
      <c r="G89" s="77" t="s">
        <v>14</v>
      </c>
    </row>
    <row r="90" spans="1:7" x14ac:dyDescent="0.2">
      <c r="A90" s="70"/>
      <c r="B90" s="71" t="s">
        <v>277</v>
      </c>
      <c r="C90" s="69">
        <v>33</v>
      </c>
      <c r="D90" s="69">
        <v>25</v>
      </c>
      <c r="E90" s="69">
        <v>8</v>
      </c>
      <c r="F90" s="72" t="s">
        <v>14</v>
      </c>
      <c r="G90" s="72" t="s">
        <v>14</v>
      </c>
    </row>
    <row r="91" spans="1:7" x14ac:dyDescent="0.2">
      <c r="A91" s="75"/>
      <c r="B91" s="76" t="s">
        <v>278</v>
      </c>
      <c r="C91" s="74">
        <v>2</v>
      </c>
      <c r="D91" s="74">
        <v>1</v>
      </c>
      <c r="E91" s="74">
        <v>1</v>
      </c>
      <c r="F91" s="77" t="s">
        <v>14</v>
      </c>
      <c r="G91" s="77" t="s">
        <v>14</v>
      </c>
    </row>
    <row r="92" spans="1:7" x14ac:dyDescent="0.2">
      <c r="A92" s="835" t="s">
        <v>37</v>
      </c>
      <c r="B92" s="835"/>
      <c r="C92" s="69">
        <v>327</v>
      </c>
      <c r="D92" s="69">
        <v>307</v>
      </c>
      <c r="E92" s="69">
        <v>20</v>
      </c>
      <c r="F92" s="72" t="s">
        <v>14</v>
      </c>
      <c r="G92" s="72" t="s">
        <v>14</v>
      </c>
    </row>
    <row r="93" spans="1:7" x14ac:dyDescent="0.2">
      <c r="A93" s="75"/>
      <c r="B93" s="76" t="s">
        <v>276</v>
      </c>
      <c r="C93" s="74">
        <v>310</v>
      </c>
      <c r="D93" s="74">
        <v>296</v>
      </c>
      <c r="E93" s="74">
        <v>14</v>
      </c>
      <c r="F93" s="77" t="s">
        <v>14</v>
      </c>
      <c r="G93" s="77" t="s">
        <v>14</v>
      </c>
    </row>
    <row r="94" spans="1:7" x14ac:dyDescent="0.2">
      <c r="A94" s="70"/>
      <c r="B94" s="71" t="s">
        <v>277</v>
      </c>
      <c r="C94" s="69">
        <v>17</v>
      </c>
      <c r="D94" s="69">
        <v>11</v>
      </c>
      <c r="E94" s="69">
        <v>6</v>
      </c>
      <c r="F94" s="72" t="s">
        <v>14</v>
      </c>
      <c r="G94" s="72" t="s">
        <v>14</v>
      </c>
    </row>
    <row r="95" spans="1:7" x14ac:dyDescent="0.2">
      <c r="A95" s="836" t="s">
        <v>38</v>
      </c>
      <c r="B95" s="836"/>
      <c r="C95" s="74">
        <v>427</v>
      </c>
      <c r="D95" s="74">
        <v>395</v>
      </c>
      <c r="E95" s="74">
        <v>32</v>
      </c>
      <c r="F95" s="77" t="s">
        <v>14</v>
      </c>
      <c r="G95" s="77" t="s">
        <v>14</v>
      </c>
    </row>
    <row r="96" spans="1:7" x14ac:dyDescent="0.2">
      <c r="A96" s="70"/>
      <c r="B96" s="71" t="s">
        <v>276</v>
      </c>
      <c r="C96" s="69">
        <v>386</v>
      </c>
      <c r="D96" s="69">
        <v>365</v>
      </c>
      <c r="E96" s="69">
        <v>21</v>
      </c>
      <c r="F96" s="72" t="s">
        <v>14</v>
      </c>
      <c r="G96" s="72" t="s">
        <v>14</v>
      </c>
    </row>
    <row r="97" spans="1:7" x14ac:dyDescent="0.2">
      <c r="A97" s="75"/>
      <c r="B97" s="76" t="s">
        <v>277</v>
      </c>
      <c r="C97" s="74">
        <v>41</v>
      </c>
      <c r="D97" s="74">
        <v>30</v>
      </c>
      <c r="E97" s="74">
        <v>11</v>
      </c>
      <c r="F97" s="77" t="s">
        <v>14</v>
      </c>
      <c r="G97" s="77" t="s">
        <v>14</v>
      </c>
    </row>
    <row r="98" spans="1:7" x14ac:dyDescent="0.2">
      <c r="A98" s="835" t="s">
        <v>39</v>
      </c>
      <c r="B98" s="835"/>
      <c r="C98" s="69">
        <v>444</v>
      </c>
      <c r="D98" s="69">
        <v>431</v>
      </c>
      <c r="E98" s="69">
        <v>13</v>
      </c>
      <c r="F98" s="72" t="s">
        <v>14</v>
      </c>
      <c r="G98" s="72" t="s">
        <v>14</v>
      </c>
    </row>
    <row r="99" spans="1:7" x14ac:dyDescent="0.2">
      <c r="A99" s="75"/>
      <c r="B99" s="76" t="s">
        <v>276</v>
      </c>
      <c r="C99" s="74">
        <v>414</v>
      </c>
      <c r="D99" s="74">
        <v>409</v>
      </c>
      <c r="E99" s="74">
        <v>5</v>
      </c>
      <c r="F99" s="77" t="s">
        <v>14</v>
      </c>
      <c r="G99" s="77" t="s">
        <v>14</v>
      </c>
    </row>
    <row r="100" spans="1:7" x14ac:dyDescent="0.2">
      <c r="A100" s="70"/>
      <c r="B100" s="71" t="s">
        <v>277</v>
      </c>
      <c r="C100" s="69">
        <v>30</v>
      </c>
      <c r="D100" s="69">
        <v>22</v>
      </c>
      <c r="E100" s="69">
        <v>8</v>
      </c>
      <c r="F100" s="72" t="s">
        <v>14</v>
      </c>
      <c r="G100" s="72" t="s">
        <v>14</v>
      </c>
    </row>
    <row r="101" spans="1:7" x14ac:dyDescent="0.2">
      <c r="A101" s="83" t="s">
        <v>40</v>
      </c>
      <c r="B101" s="81"/>
      <c r="C101" s="74"/>
      <c r="D101" s="74"/>
      <c r="E101" s="74"/>
      <c r="F101" s="77"/>
      <c r="G101" s="77"/>
    </row>
    <row r="102" spans="1:7" x14ac:dyDescent="0.2">
      <c r="A102" s="835" t="s">
        <v>41</v>
      </c>
      <c r="B102" s="835"/>
      <c r="C102" s="69">
        <v>210</v>
      </c>
      <c r="D102" s="69">
        <v>179</v>
      </c>
      <c r="E102" s="69">
        <v>31</v>
      </c>
      <c r="F102" s="72" t="s">
        <v>14</v>
      </c>
      <c r="G102" s="72" t="s">
        <v>14</v>
      </c>
    </row>
    <row r="103" spans="1:7" x14ac:dyDescent="0.2">
      <c r="A103" s="75"/>
      <c r="B103" s="76" t="s">
        <v>276</v>
      </c>
      <c r="C103" s="74">
        <v>176</v>
      </c>
      <c r="D103" s="74">
        <v>162</v>
      </c>
      <c r="E103" s="74">
        <v>14</v>
      </c>
      <c r="F103" s="77" t="s">
        <v>14</v>
      </c>
      <c r="G103" s="77" t="s">
        <v>14</v>
      </c>
    </row>
    <row r="104" spans="1:7" x14ac:dyDescent="0.2">
      <c r="A104" s="70"/>
      <c r="B104" s="71" t="s">
        <v>277</v>
      </c>
      <c r="C104" s="69">
        <v>34</v>
      </c>
      <c r="D104" s="69">
        <v>17</v>
      </c>
      <c r="E104" s="69">
        <v>17</v>
      </c>
      <c r="F104" s="72" t="s">
        <v>14</v>
      </c>
      <c r="G104" s="72" t="s">
        <v>14</v>
      </c>
    </row>
    <row r="105" spans="1:7" x14ac:dyDescent="0.2">
      <c r="A105" s="839" t="s">
        <v>624</v>
      </c>
      <c r="B105" s="839"/>
      <c r="C105" s="74">
        <v>2</v>
      </c>
      <c r="D105" s="74">
        <v>2</v>
      </c>
      <c r="E105" s="77" t="s">
        <v>14</v>
      </c>
      <c r="F105" s="77" t="s">
        <v>14</v>
      </c>
      <c r="G105" s="77" t="s">
        <v>14</v>
      </c>
    </row>
    <row r="106" spans="1:7" x14ac:dyDescent="0.2">
      <c r="A106" s="73"/>
      <c r="B106" s="71" t="s">
        <v>276</v>
      </c>
      <c r="C106" s="69">
        <v>2</v>
      </c>
      <c r="D106" s="69">
        <v>2</v>
      </c>
      <c r="E106" s="72" t="s">
        <v>14</v>
      </c>
      <c r="F106" s="72" t="s">
        <v>14</v>
      </c>
      <c r="G106" s="72" t="s">
        <v>14</v>
      </c>
    </row>
    <row r="107" spans="1:7" x14ac:dyDescent="0.2">
      <c r="A107" s="837" t="s">
        <v>42</v>
      </c>
      <c r="B107" s="837"/>
      <c r="C107" s="74">
        <v>190</v>
      </c>
      <c r="D107" s="74">
        <v>154</v>
      </c>
      <c r="E107" s="74">
        <v>36</v>
      </c>
      <c r="F107" s="77" t="s">
        <v>14</v>
      </c>
      <c r="G107" s="77" t="s">
        <v>14</v>
      </c>
    </row>
    <row r="108" spans="1:7" x14ac:dyDescent="0.2">
      <c r="A108" s="73"/>
      <c r="B108" s="71" t="s">
        <v>276</v>
      </c>
      <c r="C108" s="69">
        <v>134</v>
      </c>
      <c r="D108" s="69">
        <v>118</v>
      </c>
      <c r="E108" s="69">
        <v>16</v>
      </c>
      <c r="F108" s="72" t="s">
        <v>14</v>
      </c>
      <c r="G108" s="72" t="s">
        <v>14</v>
      </c>
    </row>
    <row r="109" spans="1:7" x14ac:dyDescent="0.2">
      <c r="A109" s="82"/>
      <c r="B109" s="76" t="s">
        <v>277</v>
      </c>
      <c r="C109" s="74">
        <v>49</v>
      </c>
      <c r="D109" s="74">
        <v>32</v>
      </c>
      <c r="E109" s="74">
        <v>17</v>
      </c>
      <c r="F109" s="77" t="s">
        <v>14</v>
      </c>
      <c r="G109" s="77" t="s">
        <v>14</v>
      </c>
    </row>
    <row r="110" spans="1:7" x14ac:dyDescent="0.2">
      <c r="A110" s="73"/>
      <c r="B110" s="71" t="s">
        <v>278</v>
      </c>
      <c r="C110" s="69">
        <v>6</v>
      </c>
      <c r="D110" s="69">
        <v>3</v>
      </c>
      <c r="E110" s="69">
        <v>3</v>
      </c>
      <c r="F110" s="72" t="s">
        <v>14</v>
      </c>
      <c r="G110" s="72" t="s">
        <v>14</v>
      </c>
    </row>
    <row r="111" spans="1:7" x14ac:dyDescent="0.2">
      <c r="A111" s="82"/>
      <c r="B111" s="76" t="s">
        <v>311</v>
      </c>
      <c r="C111" s="74">
        <v>1</v>
      </c>
      <c r="D111" s="74">
        <v>1</v>
      </c>
      <c r="E111" s="77" t="s">
        <v>14</v>
      </c>
      <c r="F111" s="77" t="s">
        <v>14</v>
      </c>
      <c r="G111" s="77" t="s">
        <v>14</v>
      </c>
    </row>
    <row r="112" spans="1:7" x14ac:dyDescent="0.2">
      <c r="A112" s="750" t="s">
        <v>563</v>
      </c>
      <c r="C112" s="80"/>
      <c r="D112" s="80"/>
      <c r="E112" s="80"/>
      <c r="F112" s="80"/>
      <c r="G112" s="80"/>
    </row>
  </sheetData>
  <mergeCells count="34">
    <mergeCell ref="A98:B98"/>
    <mergeCell ref="A102:B102"/>
    <mergeCell ref="A77:B77"/>
    <mergeCell ref="A81:B81"/>
    <mergeCell ref="A84:B84"/>
    <mergeCell ref="A88:B88"/>
    <mergeCell ref="A92:B92"/>
    <mergeCell ref="A95:B95"/>
    <mergeCell ref="A7:B7"/>
    <mergeCell ref="A56:B56"/>
    <mergeCell ref="A80:B80"/>
    <mergeCell ref="A105:B105"/>
    <mergeCell ref="A107:B107"/>
    <mergeCell ref="A8:B8"/>
    <mergeCell ref="A13:B13"/>
    <mergeCell ref="A17:B17"/>
    <mergeCell ref="A22:B22"/>
    <mergeCell ref="A26:B26"/>
    <mergeCell ref="A30:B30"/>
    <mergeCell ref="A35:B35"/>
    <mergeCell ref="A39:B39"/>
    <mergeCell ref="A43:B43"/>
    <mergeCell ref="A47:B47"/>
    <mergeCell ref="A52:B52"/>
    <mergeCell ref="A70:B70"/>
    <mergeCell ref="A73:B73"/>
    <mergeCell ref="A57:B57"/>
    <mergeCell ref="A61:B61"/>
    <mergeCell ref="A65:B65"/>
    <mergeCell ref="C4:C5"/>
    <mergeCell ref="D4:G4"/>
    <mergeCell ref="A2:G2"/>
    <mergeCell ref="A4:B5"/>
    <mergeCell ref="A6:B6"/>
  </mergeCells>
  <hyperlinks>
    <hyperlink ref="I1" location="Indice!A22" display="INICIO"/>
  </hyperlinks>
  <printOptions horizontalCentered="1"/>
  <pageMargins left="0.70866141732283472" right="0.70866141732283472" top="1.1023622047244095" bottom="0.74803149606299213" header="0.31496062992125984" footer="0.31496062992125984"/>
  <pageSetup paperSize="9" scale="85" firstPageNumber="45" orientation="landscape" useFirstPageNumber="1" r:id="rId1"/>
  <headerFooter>
    <oddHeader>&amp;C&amp;"-,Negrita"&amp;20&amp;G</oddHeader>
    <oddFooter>&amp;C&amp;"-,Negrita"&amp;20&amp;P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M46"/>
  <sheetViews>
    <sheetView topLeftCell="A16" workbookViewId="0">
      <selection activeCell="A2" sqref="A2:N2"/>
    </sheetView>
  </sheetViews>
  <sheetFormatPr baseColWidth="10" defaultRowHeight="12.75" x14ac:dyDescent="0.2"/>
  <cols>
    <col min="1" max="1" width="26.42578125" style="2" bestFit="1" customWidth="1"/>
    <col min="2" max="16384" width="11.42578125" style="2"/>
  </cols>
  <sheetData>
    <row r="1" spans="1:13" x14ac:dyDescent="0.2">
      <c r="M1" s="678" t="s">
        <v>344</v>
      </c>
    </row>
    <row r="2" spans="1:13" s="101" customFormat="1" ht="33.75" customHeight="1" x14ac:dyDescent="0.2">
      <c r="A2" s="842" t="s">
        <v>606</v>
      </c>
      <c r="B2" s="843"/>
      <c r="C2" s="843"/>
      <c r="D2" s="843"/>
      <c r="E2" s="843"/>
      <c r="F2" s="843"/>
      <c r="G2" s="843"/>
      <c r="H2" s="843"/>
      <c r="I2" s="843"/>
      <c r="J2" s="843"/>
      <c r="K2" s="843"/>
      <c r="L2" s="100"/>
    </row>
    <row r="3" spans="1:13" s="3" customFormat="1" ht="15" x14ac:dyDescent="0.25">
      <c r="A3" s="84"/>
      <c r="B3" s="84"/>
      <c r="C3" s="84"/>
      <c r="D3" s="84"/>
      <c r="E3" s="84"/>
      <c r="F3" s="84"/>
      <c r="G3" s="84"/>
      <c r="H3" s="84"/>
      <c r="I3" s="84"/>
      <c r="J3" s="84"/>
      <c r="K3" s="84"/>
      <c r="L3" s="85"/>
    </row>
    <row r="4" spans="1:13" s="87" customFormat="1" ht="15" x14ac:dyDescent="0.25">
      <c r="A4" s="844" t="s">
        <v>604</v>
      </c>
      <c r="B4" s="840" t="s">
        <v>293</v>
      </c>
      <c r="C4" s="840" t="s">
        <v>605</v>
      </c>
      <c r="D4" s="841"/>
      <c r="E4" s="841"/>
      <c r="F4" s="841"/>
      <c r="G4" s="841"/>
      <c r="H4" s="841"/>
      <c r="I4" s="841"/>
      <c r="J4" s="841"/>
      <c r="K4" s="841"/>
      <c r="L4" s="86"/>
    </row>
    <row r="5" spans="1:13" s="87" customFormat="1" ht="15" x14ac:dyDescent="0.25">
      <c r="A5" s="844"/>
      <c r="B5" s="841"/>
      <c r="C5" s="94" t="s">
        <v>276</v>
      </c>
      <c r="D5" s="94">
        <v>1</v>
      </c>
      <c r="E5" s="94">
        <v>2</v>
      </c>
      <c r="F5" s="94">
        <v>3</v>
      </c>
      <c r="G5" s="94">
        <v>4</v>
      </c>
      <c r="H5" s="94">
        <v>5</v>
      </c>
      <c r="I5" s="94">
        <v>6</v>
      </c>
      <c r="J5" s="94">
        <v>7</v>
      </c>
      <c r="K5" s="94" t="s">
        <v>312</v>
      </c>
      <c r="L5" s="86"/>
    </row>
    <row r="6" spans="1:13" x14ac:dyDescent="0.2">
      <c r="A6" s="95" t="s">
        <v>269</v>
      </c>
      <c r="B6" s="89">
        <v>57753</v>
      </c>
      <c r="C6" s="89">
        <v>48019</v>
      </c>
      <c r="D6" s="89">
        <v>5240</v>
      </c>
      <c r="E6" s="89">
        <v>2691</v>
      </c>
      <c r="F6" s="89">
        <v>1126</v>
      </c>
      <c r="G6" s="89">
        <v>349</v>
      </c>
      <c r="H6" s="89">
        <v>133</v>
      </c>
      <c r="I6" s="89">
        <v>66</v>
      </c>
      <c r="J6" s="89">
        <v>45</v>
      </c>
      <c r="K6" s="89">
        <v>84</v>
      </c>
      <c r="L6" s="90"/>
    </row>
    <row r="7" spans="1:13" x14ac:dyDescent="0.2">
      <c r="A7" s="96" t="s">
        <v>294</v>
      </c>
      <c r="B7" s="97">
        <v>31576</v>
      </c>
      <c r="C7" s="97">
        <v>26848</v>
      </c>
      <c r="D7" s="97">
        <v>3086</v>
      </c>
      <c r="E7" s="97">
        <v>1168</v>
      </c>
      <c r="F7" s="97">
        <v>331</v>
      </c>
      <c r="G7" s="97">
        <v>88</v>
      </c>
      <c r="H7" s="97">
        <v>23</v>
      </c>
      <c r="I7" s="97">
        <v>10</v>
      </c>
      <c r="J7" s="97">
        <v>5</v>
      </c>
      <c r="K7" s="97">
        <v>17</v>
      </c>
      <c r="L7" s="90"/>
    </row>
    <row r="8" spans="1:13" x14ac:dyDescent="0.2">
      <c r="A8" s="91" t="s">
        <v>15</v>
      </c>
      <c r="B8" s="89">
        <v>3933</v>
      </c>
      <c r="C8" s="89">
        <v>3327</v>
      </c>
      <c r="D8" s="89">
        <v>424</v>
      </c>
      <c r="E8" s="89">
        <v>130</v>
      </c>
      <c r="F8" s="89">
        <v>42</v>
      </c>
      <c r="G8" s="89">
        <v>8</v>
      </c>
      <c r="H8" s="92">
        <v>0</v>
      </c>
      <c r="I8" s="89">
        <v>1</v>
      </c>
      <c r="J8" s="89">
        <v>1</v>
      </c>
      <c r="K8" s="92">
        <v>0</v>
      </c>
      <c r="L8" s="90"/>
    </row>
    <row r="9" spans="1:13" x14ac:dyDescent="0.2">
      <c r="A9" s="98" t="s">
        <v>16</v>
      </c>
      <c r="B9" s="97">
        <v>655</v>
      </c>
      <c r="C9" s="97">
        <v>577</v>
      </c>
      <c r="D9" s="97">
        <v>61</v>
      </c>
      <c r="E9" s="97">
        <v>14</v>
      </c>
      <c r="F9" s="97">
        <v>2</v>
      </c>
      <c r="G9" s="97">
        <v>1</v>
      </c>
      <c r="H9" s="99">
        <v>0</v>
      </c>
      <c r="I9" s="99">
        <v>0</v>
      </c>
      <c r="J9" s="99">
        <v>0</v>
      </c>
      <c r="K9" s="99">
        <v>0</v>
      </c>
      <c r="L9" s="90"/>
    </row>
    <row r="10" spans="1:13" x14ac:dyDescent="0.2">
      <c r="A10" s="91" t="s">
        <v>17</v>
      </c>
      <c r="B10" s="89">
        <v>1186</v>
      </c>
      <c r="C10" s="89">
        <v>1168</v>
      </c>
      <c r="D10" s="89">
        <v>13</v>
      </c>
      <c r="E10" s="89">
        <v>1</v>
      </c>
      <c r="F10" s="89">
        <v>1</v>
      </c>
      <c r="G10" s="89">
        <v>1</v>
      </c>
      <c r="H10" s="89">
        <v>2</v>
      </c>
      <c r="I10" s="92">
        <v>0</v>
      </c>
      <c r="J10" s="92">
        <v>0</v>
      </c>
      <c r="K10" s="92">
        <v>0</v>
      </c>
      <c r="L10" s="90"/>
    </row>
    <row r="11" spans="1:13" x14ac:dyDescent="0.2">
      <c r="A11" s="98" t="s">
        <v>18</v>
      </c>
      <c r="B11" s="97">
        <v>572</v>
      </c>
      <c r="C11" s="97">
        <v>473</v>
      </c>
      <c r="D11" s="97">
        <v>70</v>
      </c>
      <c r="E11" s="97">
        <v>25</v>
      </c>
      <c r="F11" s="97">
        <v>4</v>
      </c>
      <c r="G11" s="99">
        <v>0</v>
      </c>
      <c r="H11" s="99">
        <v>0</v>
      </c>
      <c r="I11" s="99">
        <v>0</v>
      </c>
      <c r="J11" s="99">
        <v>0</v>
      </c>
      <c r="K11" s="99">
        <v>0</v>
      </c>
      <c r="L11" s="90"/>
    </row>
    <row r="12" spans="1:13" x14ac:dyDescent="0.2">
      <c r="A12" s="91" t="s">
        <v>19</v>
      </c>
      <c r="B12" s="89">
        <v>1981</v>
      </c>
      <c r="C12" s="89">
        <v>1811</v>
      </c>
      <c r="D12" s="89">
        <v>114</v>
      </c>
      <c r="E12" s="89">
        <v>47</v>
      </c>
      <c r="F12" s="89">
        <v>8</v>
      </c>
      <c r="G12" s="92">
        <v>0</v>
      </c>
      <c r="H12" s="92">
        <v>0</v>
      </c>
      <c r="I12" s="92">
        <v>0</v>
      </c>
      <c r="J12" s="92">
        <v>0</v>
      </c>
      <c r="K12" s="89">
        <v>1</v>
      </c>
      <c r="L12" s="90"/>
    </row>
    <row r="13" spans="1:13" x14ac:dyDescent="0.2">
      <c r="A13" s="98" t="s">
        <v>20</v>
      </c>
      <c r="B13" s="97">
        <v>2812</v>
      </c>
      <c r="C13" s="97">
        <v>2776</v>
      </c>
      <c r="D13" s="97">
        <v>27</v>
      </c>
      <c r="E13" s="97">
        <v>4</v>
      </c>
      <c r="F13" s="97">
        <v>3</v>
      </c>
      <c r="G13" s="99">
        <v>0</v>
      </c>
      <c r="H13" s="99">
        <v>0</v>
      </c>
      <c r="I13" s="99">
        <v>0</v>
      </c>
      <c r="J13" s="99">
        <v>0</v>
      </c>
      <c r="K13" s="97">
        <v>2</v>
      </c>
      <c r="L13" s="90"/>
    </row>
    <row r="14" spans="1:13" x14ac:dyDescent="0.2">
      <c r="A14" s="91" t="s">
        <v>21</v>
      </c>
      <c r="B14" s="89">
        <v>2177</v>
      </c>
      <c r="C14" s="89">
        <v>2038</v>
      </c>
      <c r="D14" s="89">
        <v>88</v>
      </c>
      <c r="E14" s="89">
        <v>34</v>
      </c>
      <c r="F14" s="89">
        <v>11</v>
      </c>
      <c r="G14" s="89">
        <v>5</v>
      </c>
      <c r="H14" s="92">
        <v>0</v>
      </c>
      <c r="I14" s="89">
        <v>1</v>
      </c>
      <c r="J14" s="92">
        <v>0</v>
      </c>
      <c r="K14" s="92">
        <v>0</v>
      </c>
      <c r="L14" s="90"/>
    </row>
    <row r="15" spans="1:13" x14ac:dyDescent="0.2">
      <c r="A15" s="98" t="s">
        <v>22</v>
      </c>
      <c r="B15" s="97">
        <v>2012</v>
      </c>
      <c r="C15" s="97">
        <v>1692</v>
      </c>
      <c r="D15" s="97">
        <v>189</v>
      </c>
      <c r="E15" s="97">
        <v>81</v>
      </c>
      <c r="F15" s="97">
        <v>37</v>
      </c>
      <c r="G15" s="97">
        <v>5</v>
      </c>
      <c r="H15" s="97">
        <v>5</v>
      </c>
      <c r="I15" s="97">
        <v>1</v>
      </c>
      <c r="J15" s="99">
        <v>0</v>
      </c>
      <c r="K15" s="97">
        <v>2</v>
      </c>
      <c r="L15" s="90"/>
    </row>
    <row r="16" spans="1:13" x14ac:dyDescent="0.2">
      <c r="A16" s="91" t="s">
        <v>23</v>
      </c>
      <c r="B16" s="89">
        <v>12461</v>
      </c>
      <c r="C16" s="89">
        <v>9494</v>
      </c>
      <c r="D16" s="89">
        <v>1911</v>
      </c>
      <c r="E16" s="89">
        <v>758</v>
      </c>
      <c r="F16" s="89">
        <v>199</v>
      </c>
      <c r="G16" s="89">
        <v>64</v>
      </c>
      <c r="H16" s="89">
        <v>15</v>
      </c>
      <c r="I16" s="89">
        <v>7</v>
      </c>
      <c r="J16" s="89">
        <v>3</v>
      </c>
      <c r="K16" s="89">
        <v>10</v>
      </c>
      <c r="L16" s="90"/>
    </row>
    <row r="17" spans="1:12" x14ac:dyDescent="0.2">
      <c r="A17" s="98" t="s">
        <v>24</v>
      </c>
      <c r="B17" s="97">
        <v>2636</v>
      </c>
      <c r="C17" s="97">
        <v>2396</v>
      </c>
      <c r="D17" s="97">
        <v>167</v>
      </c>
      <c r="E17" s="97">
        <v>53</v>
      </c>
      <c r="F17" s="97">
        <v>16</v>
      </c>
      <c r="G17" s="97">
        <v>1</v>
      </c>
      <c r="H17" s="99">
        <v>0</v>
      </c>
      <c r="I17" s="99">
        <v>0</v>
      </c>
      <c r="J17" s="97">
        <v>1</v>
      </c>
      <c r="K17" s="97">
        <v>2</v>
      </c>
      <c r="L17" s="90"/>
    </row>
    <row r="18" spans="1:12" x14ac:dyDescent="0.2">
      <c r="A18" s="91" t="s">
        <v>25</v>
      </c>
      <c r="B18" s="89">
        <v>1151</v>
      </c>
      <c r="C18" s="89">
        <v>1096</v>
      </c>
      <c r="D18" s="89">
        <v>22</v>
      </c>
      <c r="E18" s="89">
        <v>21</v>
      </c>
      <c r="F18" s="89">
        <v>8</v>
      </c>
      <c r="G18" s="89">
        <v>3</v>
      </c>
      <c r="H18" s="89">
        <v>1</v>
      </c>
      <c r="I18" s="92">
        <v>0</v>
      </c>
      <c r="J18" s="92">
        <v>0</v>
      </c>
      <c r="K18" s="92">
        <v>0</v>
      </c>
      <c r="L18" s="90"/>
    </row>
    <row r="19" spans="1:12" x14ac:dyDescent="0.2">
      <c r="A19" s="96" t="s">
        <v>295</v>
      </c>
      <c r="B19" s="97">
        <v>23562</v>
      </c>
      <c r="C19" s="97">
        <v>18928</v>
      </c>
      <c r="D19" s="97">
        <v>1955</v>
      </c>
      <c r="E19" s="97">
        <v>1408</v>
      </c>
      <c r="F19" s="97">
        <v>764</v>
      </c>
      <c r="G19" s="97">
        <v>245</v>
      </c>
      <c r="H19" s="97">
        <v>105</v>
      </c>
      <c r="I19" s="97">
        <v>51</v>
      </c>
      <c r="J19" s="97">
        <v>39</v>
      </c>
      <c r="K19" s="97">
        <v>67</v>
      </c>
      <c r="L19" s="90"/>
    </row>
    <row r="20" spans="1:12" x14ac:dyDescent="0.2">
      <c r="A20" s="91" t="s">
        <v>27</v>
      </c>
      <c r="B20" s="89">
        <v>2045</v>
      </c>
      <c r="C20" s="89">
        <v>1629</v>
      </c>
      <c r="D20" s="89">
        <v>201</v>
      </c>
      <c r="E20" s="89">
        <v>129</v>
      </c>
      <c r="F20" s="89">
        <v>52</v>
      </c>
      <c r="G20" s="89">
        <v>20</v>
      </c>
      <c r="H20" s="89">
        <v>5</v>
      </c>
      <c r="I20" s="89">
        <v>4</v>
      </c>
      <c r="J20" s="89">
        <v>1</v>
      </c>
      <c r="K20" s="89">
        <v>4</v>
      </c>
      <c r="L20" s="90"/>
    </row>
    <row r="21" spans="1:12" x14ac:dyDescent="0.2">
      <c r="A21" s="98" t="s">
        <v>28</v>
      </c>
      <c r="B21" s="97">
        <v>1001</v>
      </c>
      <c r="C21" s="97">
        <v>658</v>
      </c>
      <c r="D21" s="97">
        <v>119</v>
      </c>
      <c r="E21" s="97">
        <v>116</v>
      </c>
      <c r="F21" s="97">
        <v>71</v>
      </c>
      <c r="G21" s="97">
        <v>14</v>
      </c>
      <c r="H21" s="97">
        <v>8</v>
      </c>
      <c r="I21" s="97">
        <v>4</v>
      </c>
      <c r="J21" s="97">
        <v>4</v>
      </c>
      <c r="K21" s="97">
        <v>7</v>
      </c>
      <c r="L21" s="90"/>
    </row>
    <row r="22" spans="1:12" x14ac:dyDescent="0.2">
      <c r="A22" s="91" t="s">
        <v>29</v>
      </c>
      <c r="B22" s="89">
        <v>14025</v>
      </c>
      <c r="C22" s="89">
        <v>11225</v>
      </c>
      <c r="D22" s="89">
        <v>1196</v>
      </c>
      <c r="E22" s="89">
        <v>844</v>
      </c>
      <c r="F22" s="89">
        <v>458</v>
      </c>
      <c r="G22" s="89">
        <v>147</v>
      </c>
      <c r="H22" s="89">
        <v>61</v>
      </c>
      <c r="I22" s="89">
        <v>30</v>
      </c>
      <c r="J22" s="89">
        <v>26</v>
      </c>
      <c r="K22" s="89">
        <v>38</v>
      </c>
      <c r="L22" s="90"/>
    </row>
    <row r="23" spans="1:12" x14ac:dyDescent="0.2">
      <c r="A23" s="98" t="s">
        <v>30</v>
      </c>
      <c r="B23" s="97">
        <v>1667</v>
      </c>
      <c r="C23" s="97">
        <v>1166</v>
      </c>
      <c r="D23" s="97">
        <v>196</v>
      </c>
      <c r="E23" s="97">
        <v>157</v>
      </c>
      <c r="F23" s="97">
        <v>89</v>
      </c>
      <c r="G23" s="97">
        <v>33</v>
      </c>
      <c r="H23" s="97">
        <v>16</v>
      </c>
      <c r="I23" s="97">
        <v>3</v>
      </c>
      <c r="J23" s="97">
        <v>3</v>
      </c>
      <c r="K23" s="97">
        <v>4</v>
      </c>
      <c r="L23" s="90"/>
    </row>
    <row r="24" spans="1:12" x14ac:dyDescent="0.2">
      <c r="A24" s="91" t="s">
        <v>31</v>
      </c>
      <c r="B24" s="89">
        <v>3616</v>
      </c>
      <c r="C24" s="89">
        <v>3145</v>
      </c>
      <c r="D24" s="89">
        <v>190</v>
      </c>
      <c r="E24" s="89">
        <v>129</v>
      </c>
      <c r="F24" s="89">
        <v>86</v>
      </c>
      <c r="G24" s="89">
        <v>24</v>
      </c>
      <c r="H24" s="89">
        <v>15</v>
      </c>
      <c r="I24" s="89">
        <v>8</v>
      </c>
      <c r="J24" s="89">
        <v>5</v>
      </c>
      <c r="K24" s="89">
        <v>14</v>
      </c>
      <c r="L24" s="90"/>
    </row>
    <row r="25" spans="1:12" x14ac:dyDescent="0.2">
      <c r="A25" s="98" t="s">
        <v>32</v>
      </c>
      <c r="B25" s="97">
        <v>1208</v>
      </c>
      <c r="C25" s="97">
        <v>1105</v>
      </c>
      <c r="D25" s="97">
        <v>53</v>
      </c>
      <c r="E25" s="97">
        <v>33</v>
      </c>
      <c r="F25" s="97">
        <v>8</v>
      </c>
      <c r="G25" s="97">
        <v>7</v>
      </c>
      <c r="H25" s="99">
        <v>0</v>
      </c>
      <c r="I25" s="97">
        <v>2</v>
      </c>
      <c r="J25" s="99">
        <v>0</v>
      </c>
      <c r="K25" s="99">
        <v>0</v>
      </c>
      <c r="L25" s="90"/>
    </row>
    <row r="26" spans="1:12" x14ac:dyDescent="0.2">
      <c r="A26" s="88" t="s">
        <v>33</v>
      </c>
      <c r="B26" s="89">
        <v>2213</v>
      </c>
      <c r="C26" s="89">
        <v>1882</v>
      </c>
      <c r="D26" s="89">
        <v>168</v>
      </c>
      <c r="E26" s="89">
        <v>107</v>
      </c>
      <c r="F26" s="89">
        <v>30</v>
      </c>
      <c r="G26" s="89">
        <v>15</v>
      </c>
      <c r="H26" s="89">
        <v>5</v>
      </c>
      <c r="I26" s="89">
        <v>5</v>
      </c>
      <c r="J26" s="89">
        <v>1</v>
      </c>
      <c r="K26" s="92">
        <v>0</v>
      </c>
      <c r="L26" s="90"/>
    </row>
    <row r="27" spans="1:12" x14ac:dyDescent="0.2">
      <c r="A27" s="98" t="s">
        <v>34</v>
      </c>
      <c r="B27" s="97">
        <v>391</v>
      </c>
      <c r="C27" s="97">
        <v>353</v>
      </c>
      <c r="D27" s="97">
        <v>17</v>
      </c>
      <c r="E27" s="97">
        <v>10</v>
      </c>
      <c r="F27" s="97">
        <v>3</v>
      </c>
      <c r="G27" s="97">
        <v>6</v>
      </c>
      <c r="H27" s="97">
        <v>2</v>
      </c>
      <c r="I27" s="99">
        <v>0</v>
      </c>
      <c r="J27" s="99">
        <v>0</v>
      </c>
      <c r="K27" s="99">
        <v>0</v>
      </c>
      <c r="L27" s="90"/>
    </row>
    <row r="28" spans="1:12" x14ac:dyDescent="0.2">
      <c r="A28" s="91" t="s">
        <v>35</v>
      </c>
      <c r="B28" s="89">
        <v>340</v>
      </c>
      <c r="C28" s="89">
        <v>296</v>
      </c>
      <c r="D28" s="89">
        <v>22</v>
      </c>
      <c r="E28" s="89">
        <v>12</v>
      </c>
      <c r="F28" s="89">
        <v>7</v>
      </c>
      <c r="G28" s="89">
        <v>1</v>
      </c>
      <c r="H28" s="89">
        <v>1</v>
      </c>
      <c r="I28" s="92">
        <v>0</v>
      </c>
      <c r="J28" s="89">
        <v>1</v>
      </c>
      <c r="K28" s="92">
        <v>0</v>
      </c>
      <c r="L28" s="90"/>
    </row>
    <row r="29" spans="1:12" x14ac:dyDescent="0.2">
      <c r="A29" s="98" t="s">
        <v>36</v>
      </c>
      <c r="B29" s="97">
        <v>284</v>
      </c>
      <c r="C29" s="97">
        <v>255</v>
      </c>
      <c r="D29" s="97">
        <v>17</v>
      </c>
      <c r="E29" s="97">
        <v>9</v>
      </c>
      <c r="F29" s="97">
        <v>3</v>
      </c>
      <c r="G29" s="99">
        <v>0</v>
      </c>
      <c r="H29" s="99">
        <v>0</v>
      </c>
      <c r="I29" s="99">
        <v>0</v>
      </c>
      <c r="J29" s="99">
        <v>0</v>
      </c>
      <c r="K29" s="99">
        <v>0</v>
      </c>
      <c r="L29" s="90"/>
    </row>
    <row r="30" spans="1:12" x14ac:dyDescent="0.2">
      <c r="A30" s="91" t="s">
        <v>37</v>
      </c>
      <c r="B30" s="89">
        <v>327</v>
      </c>
      <c r="C30" s="89">
        <v>311</v>
      </c>
      <c r="D30" s="89">
        <v>10</v>
      </c>
      <c r="E30" s="89">
        <v>3</v>
      </c>
      <c r="F30" s="89">
        <v>2</v>
      </c>
      <c r="G30" s="92">
        <v>0</v>
      </c>
      <c r="H30" s="92">
        <v>0</v>
      </c>
      <c r="I30" s="89">
        <v>1</v>
      </c>
      <c r="J30" s="92">
        <v>0</v>
      </c>
      <c r="K30" s="92">
        <v>0</v>
      </c>
      <c r="L30" s="90"/>
    </row>
    <row r="31" spans="1:12" x14ac:dyDescent="0.2">
      <c r="A31" s="98" t="s">
        <v>38</v>
      </c>
      <c r="B31" s="97">
        <v>427</v>
      </c>
      <c r="C31" s="97">
        <v>282</v>
      </c>
      <c r="D31" s="97">
        <v>78</v>
      </c>
      <c r="E31" s="97">
        <v>45</v>
      </c>
      <c r="F31" s="97">
        <v>9</v>
      </c>
      <c r="G31" s="97">
        <v>8</v>
      </c>
      <c r="H31" s="97">
        <v>2</v>
      </c>
      <c r="I31" s="97">
        <v>3</v>
      </c>
      <c r="J31" s="99">
        <v>0</v>
      </c>
      <c r="K31" s="99">
        <v>0</v>
      </c>
      <c r="L31" s="90"/>
    </row>
    <row r="32" spans="1:12" x14ac:dyDescent="0.2">
      <c r="A32" s="91" t="s">
        <v>39</v>
      </c>
      <c r="B32" s="89">
        <v>444</v>
      </c>
      <c r="C32" s="89">
        <v>385</v>
      </c>
      <c r="D32" s="89">
        <v>24</v>
      </c>
      <c r="E32" s="89">
        <v>28</v>
      </c>
      <c r="F32" s="89">
        <v>6</v>
      </c>
      <c r="G32" s="92">
        <v>0</v>
      </c>
      <c r="H32" s="92">
        <v>0</v>
      </c>
      <c r="I32" s="89">
        <v>1</v>
      </c>
      <c r="J32" s="92">
        <v>0</v>
      </c>
      <c r="K32" s="92">
        <v>0</v>
      </c>
      <c r="L32" s="90"/>
    </row>
    <row r="33" spans="1:12" x14ac:dyDescent="0.2">
      <c r="A33" s="96" t="s">
        <v>40</v>
      </c>
      <c r="B33" s="97">
        <v>210</v>
      </c>
      <c r="C33" s="97">
        <v>197</v>
      </c>
      <c r="D33" s="97">
        <v>12</v>
      </c>
      <c r="E33" s="97">
        <v>1</v>
      </c>
      <c r="F33" s="99">
        <v>0</v>
      </c>
      <c r="G33" s="99">
        <v>0</v>
      </c>
      <c r="H33" s="99">
        <v>0</v>
      </c>
      <c r="I33" s="99">
        <v>0</v>
      </c>
      <c r="J33" s="99">
        <v>0</v>
      </c>
      <c r="K33" s="99">
        <v>0</v>
      </c>
      <c r="L33" s="90"/>
    </row>
    <row r="34" spans="1:12" x14ac:dyDescent="0.2">
      <c r="A34" s="91" t="s">
        <v>41</v>
      </c>
      <c r="B34" s="89">
        <v>210</v>
      </c>
      <c r="C34" s="89">
        <v>197</v>
      </c>
      <c r="D34" s="89">
        <v>12</v>
      </c>
      <c r="E34" s="89">
        <v>1</v>
      </c>
      <c r="F34" s="92">
        <v>0</v>
      </c>
      <c r="G34" s="92">
        <v>0</v>
      </c>
      <c r="H34" s="92">
        <v>0</v>
      </c>
      <c r="I34" s="92">
        <v>0</v>
      </c>
      <c r="J34" s="92">
        <v>0</v>
      </c>
      <c r="K34" s="92">
        <v>0</v>
      </c>
      <c r="L34" s="90"/>
    </row>
    <row r="35" spans="1:12" x14ac:dyDescent="0.2">
      <c r="A35" s="96" t="s">
        <v>466</v>
      </c>
      <c r="B35" s="97">
        <v>2</v>
      </c>
      <c r="C35" s="97">
        <v>1</v>
      </c>
      <c r="D35" s="99">
        <v>0</v>
      </c>
      <c r="E35" s="97">
        <v>1</v>
      </c>
      <c r="F35" s="99">
        <v>0</v>
      </c>
      <c r="G35" s="99">
        <v>0</v>
      </c>
      <c r="H35" s="99">
        <v>0</v>
      </c>
      <c r="I35" s="99">
        <v>0</v>
      </c>
      <c r="J35" s="99">
        <v>0</v>
      </c>
      <c r="K35" s="99">
        <v>0</v>
      </c>
      <c r="L35" s="90"/>
    </row>
    <row r="36" spans="1:12" x14ac:dyDescent="0.2">
      <c r="A36" s="88" t="s">
        <v>42</v>
      </c>
      <c r="B36" s="89">
        <v>190</v>
      </c>
      <c r="C36" s="89">
        <v>163</v>
      </c>
      <c r="D36" s="89">
        <v>19</v>
      </c>
      <c r="E36" s="89">
        <v>6</v>
      </c>
      <c r="F36" s="89">
        <v>1</v>
      </c>
      <c r="G36" s="89">
        <v>1</v>
      </c>
      <c r="H36" s="92">
        <v>0</v>
      </c>
      <c r="I36" s="92">
        <v>0</v>
      </c>
      <c r="J36" s="92">
        <v>0</v>
      </c>
      <c r="K36" s="92">
        <v>0</v>
      </c>
      <c r="L36" s="90"/>
    </row>
    <row r="37" spans="1:12" x14ac:dyDescent="0.2">
      <c r="A37" s="750" t="s">
        <v>563</v>
      </c>
      <c r="B37" s="93"/>
      <c r="C37" s="93"/>
      <c r="D37" s="93"/>
      <c r="E37" s="93"/>
      <c r="F37" s="93"/>
      <c r="G37" s="93"/>
      <c r="H37" s="93"/>
      <c r="I37" s="93"/>
      <c r="J37" s="93"/>
      <c r="K37" s="93"/>
      <c r="L37" s="93"/>
    </row>
    <row r="38" spans="1:12" x14ac:dyDescent="0.2">
      <c r="B38" s="93"/>
      <c r="C38" s="93"/>
      <c r="D38" s="93"/>
      <c r="E38" s="93"/>
      <c r="F38" s="93"/>
      <c r="G38" s="93"/>
      <c r="H38" s="93"/>
      <c r="I38" s="93"/>
      <c r="J38" s="93"/>
      <c r="K38" s="93"/>
      <c r="L38" s="93"/>
    </row>
    <row r="39" spans="1:12" x14ac:dyDescent="0.2">
      <c r="B39" s="93"/>
      <c r="C39" s="93"/>
      <c r="D39" s="93"/>
      <c r="E39" s="93"/>
      <c r="F39" s="93"/>
      <c r="G39" s="93"/>
      <c r="H39" s="93"/>
      <c r="I39" s="93"/>
      <c r="J39" s="93"/>
      <c r="K39" s="93"/>
      <c r="L39" s="93"/>
    </row>
    <row r="40" spans="1:12" x14ac:dyDescent="0.2">
      <c r="B40" s="93"/>
      <c r="C40" s="93"/>
      <c r="D40" s="93"/>
      <c r="E40" s="93"/>
      <c r="F40" s="93"/>
      <c r="G40" s="93"/>
      <c r="H40" s="93"/>
      <c r="I40" s="93"/>
      <c r="J40" s="93"/>
      <c r="K40" s="93"/>
      <c r="L40" s="93"/>
    </row>
    <row r="41" spans="1:12" x14ac:dyDescent="0.2">
      <c r="B41" s="93"/>
      <c r="C41" s="93"/>
      <c r="D41" s="93"/>
      <c r="E41" s="93"/>
      <c r="F41" s="93"/>
      <c r="G41" s="93"/>
      <c r="H41" s="93"/>
      <c r="I41" s="93"/>
      <c r="J41" s="93"/>
      <c r="K41" s="93"/>
      <c r="L41" s="93"/>
    </row>
    <row r="42" spans="1:12" x14ac:dyDescent="0.2">
      <c r="B42" s="93"/>
      <c r="C42" s="93"/>
      <c r="D42" s="93"/>
      <c r="E42" s="93"/>
      <c r="F42" s="93"/>
      <c r="G42" s="93"/>
      <c r="H42" s="93"/>
      <c r="I42" s="93"/>
      <c r="J42" s="93"/>
      <c r="K42" s="93"/>
      <c r="L42" s="93"/>
    </row>
    <row r="43" spans="1:12" x14ac:dyDescent="0.2">
      <c r="B43" s="93"/>
      <c r="C43" s="93"/>
      <c r="D43" s="93"/>
      <c r="E43" s="93"/>
      <c r="F43" s="93"/>
      <c r="G43" s="93"/>
      <c r="H43" s="93"/>
      <c r="I43" s="93"/>
      <c r="J43" s="93"/>
      <c r="K43" s="93"/>
      <c r="L43" s="93"/>
    </row>
    <row r="44" spans="1:12" x14ac:dyDescent="0.2">
      <c r="B44" s="93"/>
      <c r="C44" s="93"/>
      <c r="D44" s="93"/>
      <c r="E44" s="93"/>
      <c r="F44" s="93"/>
      <c r="G44" s="93"/>
      <c r="H44" s="93"/>
      <c r="I44" s="93"/>
      <c r="J44" s="93"/>
      <c r="K44" s="93"/>
      <c r="L44" s="93"/>
    </row>
    <row r="45" spans="1:12" x14ac:dyDescent="0.2">
      <c r="B45" s="93"/>
      <c r="C45" s="93"/>
      <c r="D45" s="93"/>
      <c r="E45" s="93"/>
      <c r="F45" s="93"/>
      <c r="G45" s="93"/>
      <c r="H45" s="93"/>
      <c r="I45" s="93"/>
      <c r="J45" s="93"/>
      <c r="K45" s="93"/>
      <c r="L45" s="93"/>
    </row>
    <row r="46" spans="1:12" x14ac:dyDescent="0.2">
      <c r="B46" s="93"/>
      <c r="C46" s="93"/>
      <c r="D46" s="93"/>
      <c r="E46" s="93"/>
      <c r="F46" s="93"/>
      <c r="G46" s="93"/>
      <c r="H46" s="93"/>
      <c r="I46" s="93"/>
      <c r="J46" s="93"/>
      <c r="K46" s="93"/>
      <c r="L46" s="93"/>
    </row>
  </sheetData>
  <mergeCells count="4">
    <mergeCell ref="B4:B5"/>
    <mergeCell ref="C4:K4"/>
    <mergeCell ref="A2:K2"/>
    <mergeCell ref="A4:A5"/>
  </mergeCells>
  <hyperlinks>
    <hyperlink ref="M1" location="Indice!A23" display="INICIO"/>
  </hyperlinks>
  <printOptions horizontalCentered="1"/>
  <pageMargins left="0.70866141732283472" right="0.70866141732283472" top="1.1023622047244095" bottom="0.74803149606299213" header="0.31496062992125984" footer="0.31496062992125984"/>
  <pageSetup paperSize="9" scale="90" firstPageNumber="48" orientation="landscape" useFirstPageNumber="1" r:id="rId1"/>
  <headerFooter>
    <oddHeader>&amp;C&amp;"-,Negrita"&amp;20&amp;G</oddHeader>
    <oddFooter xml:space="preserve">&amp;C&amp;"-,Negrita"&amp;20&amp;P
</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32"/>
  <sheetViews>
    <sheetView topLeftCell="A13" workbookViewId="0">
      <selection activeCell="A2" sqref="A2:P2"/>
    </sheetView>
  </sheetViews>
  <sheetFormatPr baseColWidth="10" defaultRowHeight="12.75" x14ac:dyDescent="0.2"/>
  <cols>
    <col min="1" max="1" width="17.7109375" style="2" customWidth="1"/>
    <col min="2" max="2" width="8.140625" style="2" customWidth="1"/>
    <col min="3" max="3" width="8.5703125" style="2" customWidth="1"/>
    <col min="4" max="15" width="9" style="2" customWidth="1"/>
    <col min="16" max="16" width="11.42578125" style="2" customWidth="1"/>
    <col min="17" max="16384" width="11.42578125" style="2"/>
  </cols>
  <sheetData>
    <row r="1" spans="1:18" x14ac:dyDescent="0.2">
      <c r="R1" s="678" t="s">
        <v>344</v>
      </c>
    </row>
    <row r="2" spans="1:18" s="67" customFormat="1" ht="30.75" customHeight="1" x14ac:dyDescent="0.25">
      <c r="A2" s="845" t="s">
        <v>607</v>
      </c>
      <c r="B2" s="845"/>
      <c r="C2" s="845"/>
      <c r="D2" s="845"/>
      <c r="E2" s="845"/>
      <c r="F2" s="845"/>
      <c r="G2" s="845"/>
      <c r="H2" s="845"/>
      <c r="I2" s="845"/>
      <c r="J2" s="845"/>
      <c r="K2" s="845"/>
      <c r="L2" s="845"/>
      <c r="M2" s="845"/>
      <c r="N2" s="845"/>
      <c r="O2" s="845"/>
      <c r="P2" s="845"/>
    </row>
    <row r="3" spans="1:18" s="67" customFormat="1" ht="15" x14ac:dyDescent="0.25">
      <c r="A3" s="102"/>
      <c r="B3" s="102"/>
      <c r="C3" s="102"/>
      <c r="D3" s="102"/>
      <c r="E3" s="102"/>
      <c r="F3" s="102"/>
      <c r="G3" s="102"/>
      <c r="H3" s="102"/>
      <c r="I3" s="102"/>
      <c r="J3" s="102"/>
      <c r="K3" s="102"/>
      <c r="L3" s="102"/>
      <c r="M3" s="102"/>
      <c r="N3" s="102"/>
      <c r="O3" s="102"/>
      <c r="P3" s="102"/>
    </row>
    <row r="4" spans="1:18" s="67" customFormat="1" ht="15.75" customHeight="1" x14ac:dyDescent="0.25">
      <c r="A4" s="846" t="s">
        <v>608</v>
      </c>
      <c r="B4" s="847" t="s">
        <v>254</v>
      </c>
      <c r="C4" s="849" t="s">
        <v>609</v>
      </c>
      <c r="D4" s="848"/>
      <c r="E4" s="848"/>
      <c r="F4" s="848"/>
      <c r="G4" s="848"/>
      <c r="H4" s="848"/>
      <c r="I4" s="848"/>
      <c r="J4" s="848"/>
      <c r="K4" s="848"/>
      <c r="L4" s="848"/>
      <c r="M4" s="848"/>
      <c r="N4" s="848"/>
      <c r="O4" s="848"/>
      <c r="P4" s="848"/>
    </row>
    <row r="5" spans="1:18" s="67" customFormat="1" ht="45" x14ac:dyDescent="0.25">
      <c r="A5" s="846"/>
      <c r="B5" s="848"/>
      <c r="C5" s="108" t="s">
        <v>255</v>
      </c>
      <c r="D5" s="108" t="s">
        <v>313</v>
      </c>
      <c r="E5" s="108" t="s">
        <v>314</v>
      </c>
      <c r="F5" s="108" t="s">
        <v>315</v>
      </c>
      <c r="G5" s="108" t="s">
        <v>316</v>
      </c>
      <c r="H5" s="108" t="s">
        <v>317</v>
      </c>
      <c r="I5" s="108" t="s">
        <v>318</v>
      </c>
      <c r="J5" s="108" t="s">
        <v>319</v>
      </c>
      <c r="K5" s="108" t="s">
        <v>320</v>
      </c>
      <c r="L5" s="108" t="s">
        <v>321</v>
      </c>
      <c r="M5" s="108" t="s">
        <v>322</v>
      </c>
      <c r="N5" s="108" t="s">
        <v>323</v>
      </c>
      <c r="O5" s="108" t="s">
        <v>324</v>
      </c>
      <c r="P5" s="108" t="s">
        <v>268</v>
      </c>
    </row>
    <row r="6" spans="1:18" ht="15" customHeight="1" x14ac:dyDescent="0.2">
      <c r="A6" s="103" t="s">
        <v>269</v>
      </c>
      <c r="B6" s="104">
        <v>57753</v>
      </c>
      <c r="C6" s="104">
        <v>18</v>
      </c>
      <c r="D6" s="104">
        <v>4087</v>
      </c>
      <c r="E6" s="104">
        <v>15554</v>
      </c>
      <c r="F6" s="104">
        <v>15748</v>
      </c>
      <c r="G6" s="104">
        <v>9439</v>
      </c>
      <c r="H6" s="104">
        <v>4548</v>
      </c>
      <c r="I6" s="104">
        <v>2568</v>
      </c>
      <c r="J6" s="104">
        <v>1633</v>
      </c>
      <c r="K6" s="104">
        <v>1155</v>
      </c>
      <c r="L6" s="104">
        <v>820</v>
      </c>
      <c r="M6" s="104">
        <v>574</v>
      </c>
      <c r="N6" s="104">
        <v>431</v>
      </c>
      <c r="O6" s="104">
        <v>614</v>
      </c>
      <c r="P6" s="104">
        <v>564</v>
      </c>
    </row>
    <row r="7" spans="1:18" x14ac:dyDescent="0.2">
      <c r="A7" s="109" t="s">
        <v>273</v>
      </c>
      <c r="B7" s="110">
        <v>52255</v>
      </c>
      <c r="C7" s="110">
        <v>16</v>
      </c>
      <c r="D7" s="110">
        <v>4080</v>
      </c>
      <c r="E7" s="110">
        <v>15431</v>
      </c>
      <c r="F7" s="110">
        <v>15242</v>
      </c>
      <c r="G7" s="110">
        <v>8587</v>
      </c>
      <c r="H7" s="110">
        <v>3681</v>
      </c>
      <c r="I7" s="110">
        <v>1803</v>
      </c>
      <c r="J7" s="110">
        <v>1011</v>
      </c>
      <c r="K7" s="110">
        <v>617</v>
      </c>
      <c r="L7" s="110">
        <v>440</v>
      </c>
      <c r="M7" s="110">
        <v>286</v>
      </c>
      <c r="N7" s="110">
        <v>219</v>
      </c>
      <c r="O7" s="110">
        <v>324</v>
      </c>
      <c r="P7" s="110">
        <v>518</v>
      </c>
    </row>
    <row r="8" spans="1:18" x14ac:dyDescent="0.2">
      <c r="A8" s="105" t="s">
        <v>274</v>
      </c>
      <c r="B8" s="104">
        <v>4926</v>
      </c>
      <c r="C8" s="104">
        <v>1</v>
      </c>
      <c r="D8" s="104">
        <v>7</v>
      </c>
      <c r="E8" s="104">
        <v>118</v>
      </c>
      <c r="F8" s="104">
        <v>489</v>
      </c>
      <c r="G8" s="104">
        <v>829</v>
      </c>
      <c r="H8" s="104">
        <v>833</v>
      </c>
      <c r="I8" s="104">
        <v>720</v>
      </c>
      <c r="J8" s="104">
        <v>584</v>
      </c>
      <c r="K8" s="104">
        <v>468</v>
      </c>
      <c r="L8" s="104">
        <v>323</v>
      </c>
      <c r="M8" s="104">
        <v>220</v>
      </c>
      <c r="N8" s="104">
        <v>141</v>
      </c>
      <c r="O8" s="104">
        <v>152</v>
      </c>
      <c r="P8" s="104">
        <v>41</v>
      </c>
    </row>
    <row r="9" spans="1:18" x14ac:dyDescent="0.2">
      <c r="A9" s="109" t="s">
        <v>275</v>
      </c>
      <c r="B9" s="110">
        <v>572</v>
      </c>
      <c r="C9" s="110">
        <v>1</v>
      </c>
      <c r="D9" s="111">
        <v>0</v>
      </c>
      <c r="E9" s="110">
        <v>5</v>
      </c>
      <c r="F9" s="110">
        <v>17</v>
      </c>
      <c r="G9" s="110">
        <v>23</v>
      </c>
      <c r="H9" s="110">
        <v>34</v>
      </c>
      <c r="I9" s="110">
        <v>45</v>
      </c>
      <c r="J9" s="110">
        <v>38</v>
      </c>
      <c r="K9" s="110">
        <v>70</v>
      </c>
      <c r="L9" s="110">
        <v>57</v>
      </c>
      <c r="M9" s="110">
        <v>68</v>
      </c>
      <c r="N9" s="110">
        <v>71</v>
      </c>
      <c r="O9" s="110">
        <v>138</v>
      </c>
      <c r="P9" s="110">
        <v>5</v>
      </c>
    </row>
    <row r="10" spans="1:18" ht="15.75" customHeight="1" x14ac:dyDescent="0.2">
      <c r="A10" s="103" t="s">
        <v>294</v>
      </c>
      <c r="B10" s="104">
        <v>31576</v>
      </c>
      <c r="C10" s="104">
        <v>8</v>
      </c>
      <c r="D10" s="104">
        <v>2620</v>
      </c>
      <c r="E10" s="104">
        <v>9360</v>
      </c>
      <c r="F10" s="104">
        <v>8998</v>
      </c>
      <c r="G10" s="104">
        <v>5078</v>
      </c>
      <c r="H10" s="104">
        <v>2273</v>
      </c>
      <c r="I10" s="104">
        <v>1154</v>
      </c>
      <c r="J10" s="104">
        <v>665</v>
      </c>
      <c r="K10" s="104">
        <v>436</v>
      </c>
      <c r="L10" s="104">
        <v>317</v>
      </c>
      <c r="M10" s="104">
        <v>188</v>
      </c>
      <c r="N10" s="104">
        <v>156</v>
      </c>
      <c r="O10" s="104">
        <v>218</v>
      </c>
      <c r="P10" s="104">
        <v>105</v>
      </c>
    </row>
    <row r="11" spans="1:18" x14ac:dyDescent="0.2">
      <c r="A11" s="112" t="s">
        <v>273</v>
      </c>
      <c r="B11" s="110">
        <v>28387</v>
      </c>
      <c r="C11" s="110">
        <v>8</v>
      </c>
      <c r="D11" s="110">
        <v>2618</v>
      </c>
      <c r="E11" s="110">
        <v>9272</v>
      </c>
      <c r="F11" s="110">
        <v>8653</v>
      </c>
      <c r="G11" s="110">
        <v>4532</v>
      </c>
      <c r="H11" s="110">
        <v>1737</v>
      </c>
      <c r="I11" s="110">
        <v>713</v>
      </c>
      <c r="J11" s="110">
        <v>326</v>
      </c>
      <c r="K11" s="110">
        <v>178</v>
      </c>
      <c r="L11" s="110">
        <v>104</v>
      </c>
      <c r="M11" s="110">
        <v>53</v>
      </c>
      <c r="N11" s="110">
        <v>42</v>
      </c>
      <c r="O11" s="110">
        <v>52</v>
      </c>
      <c r="P11" s="110">
        <v>99</v>
      </c>
    </row>
    <row r="12" spans="1:18" x14ac:dyDescent="0.2">
      <c r="A12" s="107" t="s">
        <v>274</v>
      </c>
      <c r="B12" s="104">
        <v>2831</v>
      </c>
      <c r="C12" s="106">
        <v>0</v>
      </c>
      <c r="D12" s="104">
        <v>2</v>
      </c>
      <c r="E12" s="104">
        <v>85</v>
      </c>
      <c r="F12" s="104">
        <v>331</v>
      </c>
      <c r="G12" s="104">
        <v>530</v>
      </c>
      <c r="H12" s="104">
        <v>518</v>
      </c>
      <c r="I12" s="104">
        <v>414</v>
      </c>
      <c r="J12" s="104">
        <v>314</v>
      </c>
      <c r="K12" s="104">
        <v>211</v>
      </c>
      <c r="L12" s="104">
        <v>176</v>
      </c>
      <c r="M12" s="104">
        <v>95</v>
      </c>
      <c r="N12" s="104">
        <v>66</v>
      </c>
      <c r="O12" s="104">
        <v>86</v>
      </c>
      <c r="P12" s="104">
        <v>3</v>
      </c>
    </row>
    <row r="13" spans="1:18" x14ac:dyDescent="0.2">
      <c r="A13" s="112" t="s">
        <v>275</v>
      </c>
      <c r="B13" s="110">
        <v>358</v>
      </c>
      <c r="C13" s="111">
        <v>0</v>
      </c>
      <c r="D13" s="111">
        <v>0</v>
      </c>
      <c r="E13" s="110">
        <v>3</v>
      </c>
      <c r="F13" s="110">
        <v>14</v>
      </c>
      <c r="G13" s="110">
        <v>16</v>
      </c>
      <c r="H13" s="110">
        <v>18</v>
      </c>
      <c r="I13" s="110">
        <v>27</v>
      </c>
      <c r="J13" s="110">
        <v>25</v>
      </c>
      <c r="K13" s="110">
        <v>47</v>
      </c>
      <c r="L13" s="110">
        <v>37</v>
      </c>
      <c r="M13" s="110">
        <v>40</v>
      </c>
      <c r="N13" s="110">
        <v>48</v>
      </c>
      <c r="O13" s="110">
        <v>80</v>
      </c>
      <c r="P13" s="110">
        <v>3</v>
      </c>
    </row>
    <row r="14" spans="1:18" ht="15" customHeight="1" x14ac:dyDescent="0.2">
      <c r="A14" s="103" t="s">
        <v>295</v>
      </c>
      <c r="B14" s="104">
        <v>23562</v>
      </c>
      <c r="C14" s="104">
        <v>10</v>
      </c>
      <c r="D14" s="104">
        <v>1383</v>
      </c>
      <c r="E14" s="104">
        <v>5539</v>
      </c>
      <c r="F14" s="104">
        <v>5990</v>
      </c>
      <c r="G14" s="104">
        <v>3893</v>
      </c>
      <c r="H14" s="104">
        <v>2016</v>
      </c>
      <c r="I14" s="104">
        <v>1272</v>
      </c>
      <c r="J14" s="104">
        <v>886</v>
      </c>
      <c r="K14" s="104">
        <v>654</v>
      </c>
      <c r="L14" s="104">
        <v>465</v>
      </c>
      <c r="M14" s="104">
        <v>363</v>
      </c>
      <c r="N14" s="104">
        <v>261</v>
      </c>
      <c r="O14" s="104">
        <v>377</v>
      </c>
      <c r="P14" s="104">
        <v>453</v>
      </c>
    </row>
    <row r="15" spans="1:18" x14ac:dyDescent="0.2">
      <c r="A15" s="112" t="s">
        <v>273</v>
      </c>
      <c r="B15" s="110">
        <v>21531</v>
      </c>
      <c r="C15" s="110">
        <v>8</v>
      </c>
      <c r="D15" s="110">
        <v>1378</v>
      </c>
      <c r="E15" s="110">
        <v>5508</v>
      </c>
      <c r="F15" s="110">
        <v>5853</v>
      </c>
      <c r="G15" s="110">
        <v>3631</v>
      </c>
      <c r="H15" s="110">
        <v>1726</v>
      </c>
      <c r="I15" s="110">
        <v>991</v>
      </c>
      <c r="J15" s="110">
        <v>630</v>
      </c>
      <c r="K15" s="110">
        <v>410</v>
      </c>
      <c r="L15" s="110">
        <v>320</v>
      </c>
      <c r="M15" s="110">
        <v>226</v>
      </c>
      <c r="N15" s="110">
        <v>170</v>
      </c>
      <c r="O15" s="110">
        <v>265</v>
      </c>
      <c r="P15" s="110">
        <v>415</v>
      </c>
    </row>
    <row r="16" spans="1:18" x14ac:dyDescent="0.2">
      <c r="A16" s="107" t="s">
        <v>274</v>
      </c>
      <c r="B16" s="104">
        <v>1848</v>
      </c>
      <c r="C16" s="104">
        <v>1</v>
      </c>
      <c r="D16" s="104">
        <v>5</v>
      </c>
      <c r="E16" s="104">
        <v>29</v>
      </c>
      <c r="F16" s="104">
        <v>134</v>
      </c>
      <c r="G16" s="104">
        <v>255</v>
      </c>
      <c r="H16" s="104">
        <v>276</v>
      </c>
      <c r="I16" s="104">
        <v>269</v>
      </c>
      <c r="J16" s="104">
        <v>246</v>
      </c>
      <c r="K16" s="104">
        <v>225</v>
      </c>
      <c r="L16" s="104">
        <v>128</v>
      </c>
      <c r="M16" s="104">
        <v>113</v>
      </c>
      <c r="N16" s="104">
        <v>70</v>
      </c>
      <c r="O16" s="104">
        <v>61</v>
      </c>
      <c r="P16" s="104">
        <v>36</v>
      </c>
    </row>
    <row r="17" spans="1:16" x14ac:dyDescent="0.2">
      <c r="A17" s="112" t="s">
        <v>275</v>
      </c>
      <c r="B17" s="110">
        <v>183</v>
      </c>
      <c r="C17" s="110">
        <v>1</v>
      </c>
      <c r="D17" s="111">
        <v>0</v>
      </c>
      <c r="E17" s="110">
        <v>2</v>
      </c>
      <c r="F17" s="110">
        <v>3</v>
      </c>
      <c r="G17" s="110">
        <v>7</v>
      </c>
      <c r="H17" s="110">
        <v>14</v>
      </c>
      <c r="I17" s="110">
        <v>12</v>
      </c>
      <c r="J17" s="110">
        <v>10</v>
      </c>
      <c r="K17" s="110">
        <v>19</v>
      </c>
      <c r="L17" s="110">
        <v>17</v>
      </c>
      <c r="M17" s="110">
        <v>24</v>
      </c>
      <c r="N17" s="110">
        <v>21</v>
      </c>
      <c r="O17" s="110">
        <v>51</v>
      </c>
      <c r="P17" s="110">
        <v>2</v>
      </c>
    </row>
    <row r="18" spans="1:16" ht="15" customHeight="1" x14ac:dyDescent="0.2">
      <c r="A18" s="103" t="s">
        <v>296</v>
      </c>
      <c r="B18" s="104">
        <v>2213</v>
      </c>
      <c r="C18" s="106">
        <v>0</v>
      </c>
      <c r="D18" s="104">
        <v>76</v>
      </c>
      <c r="E18" s="104">
        <v>569</v>
      </c>
      <c r="F18" s="104">
        <v>664</v>
      </c>
      <c r="G18" s="104">
        <v>394</v>
      </c>
      <c r="H18" s="104">
        <v>226</v>
      </c>
      <c r="I18" s="104">
        <v>107</v>
      </c>
      <c r="J18" s="104">
        <v>63</v>
      </c>
      <c r="K18" s="104">
        <v>40</v>
      </c>
      <c r="L18" s="104">
        <v>27</v>
      </c>
      <c r="M18" s="104">
        <v>15</v>
      </c>
      <c r="N18" s="104">
        <v>12</v>
      </c>
      <c r="O18" s="104">
        <v>16</v>
      </c>
      <c r="P18" s="104">
        <v>4</v>
      </c>
    </row>
    <row r="19" spans="1:16" x14ac:dyDescent="0.2">
      <c r="A19" s="112" t="s">
        <v>273</v>
      </c>
      <c r="B19" s="110">
        <v>2025</v>
      </c>
      <c r="C19" s="111">
        <v>0</v>
      </c>
      <c r="D19" s="110">
        <v>76</v>
      </c>
      <c r="E19" s="110">
        <v>566</v>
      </c>
      <c r="F19" s="110">
        <v>650</v>
      </c>
      <c r="G19" s="110">
        <v>365</v>
      </c>
      <c r="H19" s="110">
        <v>191</v>
      </c>
      <c r="I19" s="110">
        <v>79</v>
      </c>
      <c r="J19" s="110">
        <v>47</v>
      </c>
      <c r="K19" s="110">
        <v>16</v>
      </c>
      <c r="L19" s="110">
        <v>13</v>
      </c>
      <c r="M19" s="110">
        <v>6</v>
      </c>
      <c r="N19" s="110">
        <v>7</v>
      </c>
      <c r="O19" s="110">
        <v>6</v>
      </c>
      <c r="P19" s="110">
        <v>3</v>
      </c>
    </row>
    <row r="20" spans="1:16" x14ac:dyDescent="0.2">
      <c r="A20" s="107" t="s">
        <v>274</v>
      </c>
      <c r="B20" s="104">
        <v>160</v>
      </c>
      <c r="C20" s="106">
        <v>0</v>
      </c>
      <c r="D20" s="106">
        <v>0</v>
      </c>
      <c r="E20" s="104">
        <v>3</v>
      </c>
      <c r="F20" s="104">
        <v>14</v>
      </c>
      <c r="G20" s="104">
        <v>29</v>
      </c>
      <c r="H20" s="104">
        <v>33</v>
      </c>
      <c r="I20" s="104">
        <v>23</v>
      </c>
      <c r="J20" s="104">
        <v>14</v>
      </c>
      <c r="K20" s="104">
        <v>20</v>
      </c>
      <c r="L20" s="104">
        <v>11</v>
      </c>
      <c r="M20" s="104">
        <v>6</v>
      </c>
      <c r="N20" s="104">
        <v>3</v>
      </c>
      <c r="O20" s="104">
        <v>3</v>
      </c>
      <c r="P20" s="104">
        <v>1</v>
      </c>
    </row>
    <row r="21" spans="1:16" x14ac:dyDescent="0.2">
      <c r="A21" s="112" t="s">
        <v>275</v>
      </c>
      <c r="B21" s="110">
        <v>28</v>
      </c>
      <c r="C21" s="111">
        <v>0</v>
      </c>
      <c r="D21" s="111">
        <v>0</v>
      </c>
      <c r="E21" s="111">
        <v>0</v>
      </c>
      <c r="F21" s="111">
        <v>0</v>
      </c>
      <c r="G21" s="111">
        <v>0</v>
      </c>
      <c r="H21" s="110">
        <v>2</v>
      </c>
      <c r="I21" s="110">
        <v>5</v>
      </c>
      <c r="J21" s="110">
        <v>2</v>
      </c>
      <c r="K21" s="110">
        <v>4</v>
      </c>
      <c r="L21" s="110">
        <v>3</v>
      </c>
      <c r="M21" s="110">
        <v>3</v>
      </c>
      <c r="N21" s="110">
        <v>2</v>
      </c>
      <c r="O21" s="110">
        <v>7</v>
      </c>
      <c r="P21" s="111">
        <v>0</v>
      </c>
    </row>
    <row r="22" spans="1:16" ht="15" customHeight="1" x14ac:dyDescent="0.2">
      <c r="A22" s="103" t="s">
        <v>297</v>
      </c>
      <c r="B22" s="104">
        <v>210</v>
      </c>
      <c r="C22" s="106">
        <v>0</v>
      </c>
      <c r="D22" s="104">
        <v>6</v>
      </c>
      <c r="E22" s="104">
        <v>55</v>
      </c>
      <c r="F22" s="104">
        <v>59</v>
      </c>
      <c r="G22" s="104">
        <v>32</v>
      </c>
      <c r="H22" s="104">
        <v>17</v>
      </c>
      <c r="I22" s="104">
        <v>11</v>
      </c>
      <c r="J22" s="104">
        <v>8</v>
      </c>
      <c r="K22" s="104">
        <v>16</v>
      </c>
      <c r="L22" s="104">
        <v>1</v>
      </c>
      <c r="M22" s="104">
        <v>3</v>
      </c>
      <c r="N22" s="106">
        <v>0</v>
      </c>
      <c r="O22" s="104">
        <v>1</v>
      </c>
      <c r="P22" s="104">
        <v>1</v>
      </c>
    </row>
    <row r="23" spans="1:16" x14ac:dyDescent="0.2">
      <c r="A23" s="112" t="s">
        <v>273</v>
      </c>
      <c r="B23" s="110">
        <v>176</v>
      </c>
      <c r="C23" s="111">
        <v>0</v>
      </c>
      <c r="D23" s="110">
        <v>6</v>
      </c>
      <c r="E23" s="110">
        <v>54</v>
      </c>
      <c r="F23" s="110">
        <v>53</v>
      </c>
      <c r="G23" s="110">
        <v>26</v>
      </c>
      <c r="H23" s="110">
        <v>14</v>
      </c>
      <c r="I23" s="110">
        <v>6</v>
      </c>
      <c r="J23" s="110">
        <v>4</v>
      </c>
      <c r="K23" s="110">
        <v>11</v>
      </c>
      <c r="L23" s="111">
        <v>0</v>
      </c>
      <c r="M23" s="110">
        <v>1</v>
      </c>
      <c r="N23" s="111">
        <v>0</v>
      </c>
      <c r="O23" s="111">
        <v>0</v>
      </c>
      <c r="P23" s="110">
        <v>1</v>
      </c>
    </row>
    <row r="24" spans="1:16" x14ac:dyDescent="0.2">
      <c r="A24" s="107" t="s">
        <v>274</v>
      </c>
      <c r="B24" s="104">
        <v>34</v>
      </c>
      <c r="C24" s="106">
        <v>0</v>
      </c>
      <c r="D24" s="106">
        <v>0</v>
      </c>
      <c r="E24" s="104">
        <v>1</v>
      </c>
      <c r="F24" s="104">
        <v>6</v>
      </c>
      <c r="G24" s="104">
        <v>6</v>
      </c>
      <c r="H24" s="104">
        <v>3</v>
      </c>
      <c r="I24" s="104">
        <v>5</v>
      </c>
      <c r="J24" s="104">
        <v>4</v>
      </c>
      <c r="K24" s="104">
        <v>5</v>
      </c>
      <c r="L24" s="104">
        <v>1</v>
      </c>
      <c r="M24" s="104">
        <v>2</v>
      </c>
      <c r="N24" s="106">
        <v>0</v>
      </c>
      <c r="O24" s="104">
        <v>1</v>
      </c>
      <c r="P24" s="106">
        <v>0</v>
      </c>
    </row>
    <row r="25" spans="1:16" ht="15" customHeight="1" x14ac:dyDescent="0.2">
      <c r="A25" s="113" t="s">
        <v>567</v>
      </c>
      <c r="B25" s="110">
        <v>2</v>
      </c>
      <c r="C25" s="111">
        <v>0</v>
      </c>
      <c r="D25" s="111">
        <v>0</v>
      </c>
      <c r="E25" s="110">
        <v>1</v>
      </c>
      <c r="F25" s="110">
        <v>1</v>
      </c>
      <c r="G25" s="111">
        <v>0</v>
      </c>
      <c r="H25" s="111">
        <v>0</v>
      </c>
      <c r="I25" s="111">
        <v>0</v>
      </c>
      <c r="J25" s="111">
        <v>0</v>
      </c>
      <c r="K25" s="111">
        <v>0</v>
      </c>
      <c r="L25" s="111">
        <v>0</v>
      </c>
      <c r="M25" s="111">
        <v>0</v>
      </c>
      <c r="N25" s="111">
        <v>0</v>
      </c>
      <c r="O25" s="111">
        <v>0</v>
      </c>
      <c r="P25" s="111">
        <v>0</v>
      </c>
    </row>
    <row r="26" spans="1:16" x14ac:dyDescent="0.2">
      <c r="A26" s="107" t="s">
        <v>273</v>
      </c>
      <c r="B26" s="104">
        <v>2</v>
      </c>
      <c r="C26" s="106">
        <v>0</v>
      </c>
      <c r="D26" s="106">
        <v>0</v>
      </c>
      <c r="E26" s="104">
        <v>1</v>
      </c>
      <c r="F26" s="104">
        <v>1</v>
      </c>
      <c r="G26" s="106">
        <v>0</v>
      </c>
      <c r="H26" s="106">
        <v>0</v>
      </c>
      <c r="I26" s="106">
        <v>0</v>
      </c>
      <c r="J26" s="106">
        <v>0</v>
      </c>
      <c r="K26" s="106">
        <v>0</v>
      </c>
      <c r="L26" s="106">
        <v>0</v>
      </c>
      <c r="M26" s="106">
        <v>0</v>
      </c>
      <c r="N26" s="106">
        <v>0</v>
      </c>
      <c r="O26" s="106">
        <v>0</v>
      </c>
      <c r="P26" s="106">
        <v>0</v>
      </c>
    </row>
    <row r="27" spans="1:16" x14ac:dyDescent="0.2">
      <c r="A27" s="113" t="s">
        <v>42</v>
      </c>
      <c r="B27" s="110">
        <v>190</v>
      </c>
      <c r="C27" s="111">
        <v>0</v>
      </c>
      <c r="D27" s="110">
        <v>2</v>
      </c>
      <c r="E27" s="110">
        <v>30</v>
      </c>
      <c r="F27" s="110">
        <v>36</v>
      </c>
      <c r="G27" s="110">
        <v>42</v>
      </c>
      <c r="H27" s="110">
        <v>16</v>
      </c>
      <c r="I27" s="110">
        <v>24</v>
      </c>
      <c r="J27" s="110">
        <v>11</v>
      </c>
      <c r="K27" s="110">
        <v>9</v>
      </c>
      <c r="L27" s="110">
        <v>10</v>
      </c>
      <c r="M27" s="110">
        <v>5</v>
      </c>
      <c r="N27" s="110">
        <v>2</v>
      </c>
      <c r="O27" s="110">
        <v>2</v>
      </c>
      <c r="P27" s="110">
        <v>1</v>
      </c>
    </row>
    <row r="28" spans="1:16" x14ac:dyDescent="0.2">
      <c r="A28" s="107" t="s">
        <v>273</v>
      </c>
      <c r="B28" s="104">
        <v>134</v>
      </c>
      <c r="C28" s="106">
        <v>0</v>
      </c>
      <c r="D28" s="104">
        <v>2</v>
      </c>
      <c r="E28" s="104">
        <v>30</v>
      </c>
      <c r="F28" s="104">
        <v>32</v>
      </c>
      <c r="G28" s="104">
        <v>33</v>
      </c>
      <c r="H28" s="104">
        <v>13</v>
      </c>
      <c r="I28" s="104">
        <v>14</v>
      </c>
      <c r="J28" s="104">
        <v>4</v>
      </c>
      <c r="K28" s="104">
        <v>2</v>
      </c>
      <c r="L28" s="104">
        <v>3</v>
      </c>
      <c r="M28" s="106">
        <v>0</v>
      </c>
      <c r="N28" s="106">
        <v>0</v>
      </c>
      <c r="O28" s="104">
        <v>1</v>
      </c>
      <c r="P28" s="106">
        <v>0</v>
      </c>
    </row>
    <row r="29" spans="1:16" x14ac:dyDescent="0.2">
      <c r="A29" s="112" t="s">
        <v>274</v>
      </c>
      <c r="B29" s="110">
        <v>53</v>
      </c>
      <c r="C29" s="111">
        <v>0</v>
      </c>
      <c r="D29" s="111">
        <v>0</v>
      </c>
      <c r="E29" s="111">
        <v>0</v>
      </c>
      <c r="F29" s="110">
        <v>4</v>
      </c>
      <c r="G29" s="110">
        <v>9</v>
      </c>
      <c r="H29" s="110">
        <v>3</v>
      </c>
      <c r="I29" s="110">
        <v>9</v>
      </c>
      <c r="J29" s="110">
        <v>6</v>
      </c>
      <c r="K29" s="110">
        <v>7</v>
      </c>
      <c r="L29" s="110">
        <v>7</v>
      </c>
      <c r="M29" s="110">
        <v>4</v>
      </c>
      <c r="N29" s="110">
        <v>2</v>
      </c>
      <c r="O29" s="110">
        <v>1</v>
      </c>
      <c r="P29" s="110">
        <v>1</v>
      </c>
    </row>
    <row r="30" spans="1:16" x14ac:dyDescent="0.2">
      <c r="A30" s="107" t="s">
        <v>275</v>
      </c>
      <c r="B30" s="104">
        <v>3</v>
      </c>
      <c r="C30" s="106">
        <v>0</v>
      </c>
      <c r="D30" s="106">
        <v>0</v>
      </c>
      <c r="E30" s="106">
        <v>0</v>
      </c>
      <c r="F30" s="106">
        <v>0</v>
      </c>
      <c r="G30" s="106">
        <v>0</v>
      </c>
      <c r="H30" s="106">
        <v>0</v>
      </c>
      <c r="I30" s="104">
        <v>1</v>
      </c>
      <c r="J30" s="104">
        <v>1</v>
      </c>
      <c r="K30" s="106">
        <v>0</v>
      </c>
      <c r="L30" s="106">
        <v>0</v>
      </c>
      <c r="M30" s="104">
        <v>1</v>
      </c>
      <c r="N30" s="106">
        <v>0</v>
      </c>
      <c r="O30" s="106">
        <v>0</v>
      </c>
      <c r="P30" s="106">
        <v>0</v>
      </c>
    </row>
    <row r="32" spans="1:16" x14ac:dyDescent="0.2">
      <c r="A32" s="750" t="s">
        <v>563</v>
      </c>
    </row>
  </sheetData>
  <mergeCells count="4">
    <mergeCell ref="A2:P2"/>
    <mergeCell ref="A4:A5"/>
    <mergeCell ref="B4:B5"/>
    <mergeCell ref="C4:P4"/>
  </mergeCells>
  <hyperlinks>
    <hyperlink ref="R1" location="Indice!A24" display="INICIO"/>
  </hyperlinks>
  <printOptions horizontalCentered="1"/>
  <pageMargins left="0.70866141732283472" right="0.70866141732283472" top="1.1023622047244095" bottom="0.74803149606299213" header="0.31496062992125984" footer="0.31496062992125984"/>
  <pageSetup paperSize="9" scale="85" firstPageNumber="49" orientation="landscape" useFirstPageNumber="1" r:id="rId1"/>
  <headerFooter scaleWithDoc="0">
    <oddHeader>&amp;C&amp;"-,Negrita"&amp;20&amp;G</oddHeader>
    <oddFooter>&amp;C&amp;"-,Negrita"&amp;20&amp;P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113"/>
  <sheetViews>
    <sheetView topLeftCell="A94" workbookViewId="0">
      <selection activeCell="A106" sqref="A106"/>
    </sheetView>
  </sheetViews>
  <sheetFormatPr baseColWidth="10" defaultRowHeight="12.75" x14ac:dyDescent="0.2"/>
  <cols>
    <col min="1" max="1" width="17.85546875" style="2" customWidth="1"/>
    <col min="2" max="2" width="10.140625" style="56" customWidth="1"/>
    <col min="3" max="16" width="9.5703125" style="56" customWidth="1"/>
    <col min="17" max="16384" width="11.42578125" style="2"/>
  </cols>
  <sheetData>
    <row r="1" spans="1:18" s="67" customFormat="1" ht="15" x14ac:dyDescent="0.25">
      <c r="B1" s="126"/>
      <c r="C1" s="126"/>
      <c r="D1" s="126"/>
      <c r="E1" s="126"/>
      <c r="F1" s="126"/>
      <c r="G1" s="126"/>
      <c r="H1" s="126"/>
      <c r="I1" s="126"/>
      <c r="J1" s="126"/>
      <c r="K1" s="126"/>
      <c r="L1" s="126"/>
      <c r="M1" s="126"/>
      <c r="N1" s="126"/>
      <c r="O1" s="126"/>
      <c r="P1" s="126"/>
      <c r="R1" s="678" t="s">
        <v>344</v>
      </c>
    </row>
    <row r="2" spans="1:18" s="67" customFormat="1" ht="32.25" customHeight="1" x14ac:dyDescent="0.25">
      <c r="A2" s="853" t="s">
        <v>281</v>
      </c>
      <c r="B2" s="853"/>
      <c r="C2" s="853"/>
      <c r="D2" s="853"/>
      <c r="E2" s="853"/>
      <c r="F2" s="853"/>
      <c r="G2" s="853"/>
      <c r="H2" s="853"/>
      <c r="I2" s="853"/>
      <c r="J2" s="853"/>
      <c r="K2" s="853"/>
      <c r="L2" s="853"/>
      <c r="M2" s="853"/>
      <c r="N2" s="853"/>
      <c r="O2" s="853"/>
      <c r="P2" s="853"/>
    </row>
    <row r="3" spans="1:18" s="67" customFormat="1" ht="15" x14ac:dyDescent="0.25">
      <c r="A3" s="121"/>
      <c r="B3" s="122"/>
      <c r="C3" s="122"/>
      <c r="D3" s="122"/>
      <c r="E3" s="122"/>
      <c r="F3" s="122"/>
      <c r="G3" s="122"/>
      <c r="H3" s="122"/>
      <c r="I3" s="122"/>
      <c r="J3" s="122"/>
      <c r="K3" s="122"/>
      <c r="L3" s="122"/>
      <c r="M3" s="122"/>
      <c r="N3" s="122"/>
      <c r="O3" s="122"/>
      <c r="P3" s="122"/>
    </row>
    <row r="4" spans="1:18" s="127" customFormat="1" ht="15.75" customHeight="1" x14ac:dyDescent="0.25">
      <c r="A4" s="852" t="s">
        <v>282</v>
      </c>
      <c r="B4" s="850" t="s">
        <v>254</v>
      </c>
      <c r="C4" s="850" t="s">
        <v>280</v>
      </c>
      <c r="D4" s="851"/>
      <c r="E4" s="851"/>
      <c r="F4" s="851"/>
      <c r="G4" s="851"/>
      <c r="H4" s="851"/>
      <c r="I4" s="851"/>
      <c r="J4" s="851"/>
      <c r="K4" s="851"/>
      <c r="L4" s="851"/>
      <c r="M4" s="851"/>
      <c r="N4" s="851"/>
      <c r="O4" s="851"/>
      <c r="P4" s="851"/>
    </row>
    <row r="5" spans="1:18" s="127" customFormat="1" ht="45" x14ac:dyDescent="0.25">
      <c r="A5" s="852"/>
      <c r="B5" s="851"/>
      <c r="C5" s="133" t="s">
        <v>255</v>
      </c>
      <c r="D5" s="133" t="s">
        <v>313</v>
      </c>
      <c r="E5" s="133" t="s">
        <v>314</v>
      </c>
      <c r="F5" s="133" t="s">
        <v>315</v>
      </c>
      <c r="G5" s="133" t="s">
        <v>316</v>
      </c>
      <c r="H5" s="133" t="s">
        <v>317</v>
      </c>
      <c r="I5" s="133" t="s">
        <v>318</v>
      </c>
      <c r="J5" s="133" t="s">
        <v>319</v>
      </c>
      <c r="K5" s="133" t="s">
        <v>320</v>
      </c>
      <c r="L5" s="133" t="s">
        <v>321</v>
      </c>
      <c r="M5" s="133" t="s">
        <v>322</v>
      </c>
      <c r="N5" s="133" t="s">
        <v>323</v>
      </c>
      <c r="O5" s="133" t="s">
        <v>324</v>
      </c>
      <c r="P5" s="133" t="s">
        <v>268</v>
      </c>
    </row>
    <row r="6" spans="1:18" x14ac:dyDescent="0.2">
      <c r="A6" s="124" t="s">
        <v>269</v>
      </c>
      <c r="B6" s="128">
        <v>57753</v>
      </c>
      <c r="C6" s="128">
        <v>18</v>
      </c>
      <c r="D6" s="128">
        <v>4087</v>
      </c>
      <c r="E6" s="128">
        <v>15554</v>
      </c>
      <c r="F6" s="128">
        <v>15748</v>
      </c>
      <c r="G6" s="128">
        <v>9439</v>
      </c>
      <c r="H6" s="128">
        <v>4548</v>
      </c>
      <c r="I6" s="128">
        <v>2568</v>
      </c>
      <c r="J6" s="128">
        <v>1633</v>
      </c>
      <c r="K6" s="128">
        <v>1155</v>
      </c>
      <c r="L6" s="128">
        <v>820</v>
      </c>
      <c r="M6" s="128">
        <v>574</v>
      </c>
      <c r="N6" s="128">
        <v>431</v>
      </c>
      <c r="O6" s="128">
        <v>614</v>
      </c>
      <c r="P6" s="128">
        <v>564</v>
      </c>
    </row>
    <row r="7" spans="1:18" x14ac:dyDescent="0.2">
      <c r="A7" s="134" t="s">
        <v>294</v>
      </c>
      <c r="B7" s="135"/>
      <c r="C7" s="135"/>
      <c r="D7" s="135"/>
      <c r="E7" s="135"/>
      <c r="F7" s="135"/>
      <c r="G7" s="135"/>
      <c r="H7" s="135"/>
      <c r="I7" s="135"/>
      <c r="J7" s="135"/>
      <c r="K7" s="135"/>
      <c r="L7" s="135"/>
      <c r="M7" s="135"/>
      <c r="N7" s="135"/>
      <c r="O7" s="135"/>
      <c r="P7" s="135"/>
    </row>
    <row r="8" spans="1:18" x14ac:dyDescent="0.2">
      <c r="A8" s="124" t="s">
        <v>15</v>
      </c>
      <c r="B8" s="128">
        <v>3933</v>
      </c>
      <c r="C8" s="129" t="s">
        <v>14</v>
      </c>
      <c r="D8" s="128">
        <v>315</v>
      </c>
      <c r="E8" s="128">
        <v>1294</v>
      </c>
      <c r="F8" s="128">
        <v>1126</v>
      </c>
      <c r="G8" s="128">
        <v>581</v>
      </c>
      <c r="H8" s="128">
        <v>239</v>
      </c>
      <c r="I8" s="128">
        <v>139</v>
      </c>
      <c r="J8" s="128">
        <v>72</v>
      </c>
      <c r="K8" s="128">
        <v>65</v>
      </c>
      <c r="L8" s="128">
        <v>36</v>
      </c>
      <c r="M8" s="128">
        <v>16</v>
      </c>
      <c r="N8" s="128">
        <v>16</v>
      </c>
      <c r="O8" s="128">
        <v>32</v>
      </c>
      <c r="P8" s="128">
        <v>2</v>
      </c>
    </row>
    <row r="9" spans="1:18" x14ac:dyDescent="0.2">
      <c r="A9" s="136" t="s">
        <v>273</v>
      </c>
      <c r="B9" s="135">
        <v>3454</v>
      </c>
      <c r="C9" s="137" t="s">
        <v>14</v>
      </c>
      <c r="D9" s="135">
        <v>315</v>
      </c>
      <c r="E9" s="135">
        <v>1276</v>
      </c>
      <c r="F9" s="135">
        <v>1058</v>
      </c>
      <c r="G9" s="135">
        <v>489</v>
      </c>
      <c r="H9" s="135">
        <v>164</v>
      </c>
      <c r="I9" s="135">
        <v>77</v>
      </c>
      <c r="J9" s="135">
        <v>29</v>
      </c>
      <c r="K9" s="135">
        <v>24</v>
      </c>
      <c r="L9" s="135">
        <v>10</v>
      </c>
      <c r="M9" s="135">
        <v>4</v>
      </c>
      <c r="N9" s="137" t="s">
        <v>14</v>
      </c>
      <c r="O9" s="135">
        <v>6</v>
      </c>
      <c r="P9" s="135">
        <v>2</v>
      </c>
    </row>
    <row r="10" spans="1:18" x14ac:dyDescent="0.2">
      <c r="A10" s="130" t="s">
        <v>274</v>
      </c>
      <c r="B10" s="128">
        <v>435</v>
      </c>
      <c r="C10" s="129" t="s">
        <v>14</v>
      </c>
      <c r="D10" s="129" t="s">
        <v>14</v>
      </c>
      <c r="E10" s="128">
        <v>18</v>
      </c>
      <c r="F10" s="128">
        <v>68</v>
      </c>
      <c r="G10" s="128">
        <v>91</v>
      </c>
      <c r="H10" s="128">
        <v>74</v>
      </c>
      <c r="I10" s="128">
        <v>61</v>
      </c>
      <c r="J10" s="128">
        <v>41</v>
      </c>
      <c r="K10" s="128">
        <v>33</v>
      </c>
      <c r="L10" s="128">
        <v>21</v>
      </c>
      <c r="M10" s="128">
        <v>9</v>
      </c>
      <c r="N10" s="128">
        <v>10</v>
      </c>
      <c r="O10" s="128">
        <v>9</v>
      </c>
      <c r="P10" s="129" t="s">
        <v>14</v>
      </c>
    </row>
    <row r="11" spans="1:18" x14ac:dyDescent="0.2">
      <c r="A11" s="136" t="s">
        <v>275</v>
      </c>
      <c r="B11" s="135">
        <v>44</v>
      </c>
      <c r="C11" s="137" t="s">
        <v>14</v>
      </c>
      <c r="D11" s="137" t="s">
        <v>14</v>
      </c>
      <c r="E11" s="137" t="s">
        <v>14</v>
      </c>
      <c r="F11" s="137" t="s">
        <v>14</v>
      </c>
      <c r="G11" s="135">
        <v>1</v>
      </c>
      <c r="H11" s="135">
        <v>1</v>
      </c>
      <c r="I11" s="135">
        <v>1</v>
      </c>
      <c r="J11" s="135">
        <v>2</v>
      </c>
      <c r="K11" s="135">
        <v>8</v>
      </c>
      <c r="L11" s="135">
        <v>5</v>
      </c>
      <c r="M11" s="135">
        <v>3</v>
      </c>
      <c r="N11" s="135">
        <v>6</v>
      </c>
      <c r="O11" s="135">
        <v>17</v>
      </c>
      <c r="P11" s="137" t="s">
        <v>14</v>
      </c>
    </row>
    <row r="12" spans="1:18" x14ac:dyDescent="0.2">
      <c r="A12" s="124" t="s">
        <v>16</v>
      </c>
      <c r="B12" s="128">
        <v>655</v>
      </c>
      <c r="C12" s="129" t="s">
        <v>14</v>
      </c>
      <c r="D12" s="128">
        <v>88</v>
      </c>
      <c r="E12" s="128">
        <v>193</v>
      </c>
      <c r="F12" s="128">
        <v>189</v>
      </c>
      <c r="G12" s="128">
        <v>90</v>
      </c>
      <c r="H12" s="128">
        <v>44</v>
      </c>
      <c r="I12" s="128">
        <v>20</v>
      </c>
      <c r="J12" s="128">
        <v>8</v>
      </c>
      <c r="K12" s="128">
        <v>4</v>
      </c>
      <c r="L12" s="128">
        <v>5</v>
      </c>
      <c r="M12" s="128">
        <v>1</v>
      </c>
      <c r="N12" s="128">
        <v>7</v>
      </c>
      <c r="O12" s="128">
        <v>1</v>
      </c>
      <c r="P12" s="128">
        <v>5</v>
      </c>
    </row>
    <row r="13" spans="1:18" x14ac:dyDescent="0.2">
      <c r="A13" s="136" t="s">
        <v>273</v>
      </c>
      <c r="B13" s="135">
        <v>607</v>
      </c>
      <c r="C13" s="137" t="s">
        <v>14</v>
      </c>
      <c r="D13" s="135">
        <v>88</v>
      </c>
      <c r="E13" s="135">
        <v>191</v>
      </c>
      <c r="F13" s="135">
        <v>186</v>
      </c>
      <c r="G13" s="135">
        <v>76</v>
      </c>
      <c r="H13" s="135">
        <v>36</v>
      </c>
      <c r="I13" s="135">
        <v>15</v>
      </c>
      <c r="J13" s="135">
        <v>3</v>
      </c>
      <c r="K13" s="135">
        <v>2</v>
      </c>
      <c r="L13" s="135">
        <v>2</v>
      </c>
      <c r="M13" s="135">
        <v>1</v>
      </c>
      <c r="N13" s="135">
        <v>2</v>
      </c>
      <c r="O13" s="137" t="s">
        <v>14</v>
      </c>
      <c r="P13" s="135">
        <v>5</v>
      </c>
    </row>
    <row r="14" spans="1:18" x14ac:dyDescent="0.2">
      <c r="A14" s="130" t="s">
        <v>274</v>
      </c>
      <c r="B14" s="128">
        <v>40</v>
      </c>
      <c r="C14" s="129" t="s">
        <v>14</v>
      </c>
      <c r="D14" s="129" t="s">
        <v>14</v>
      </c>
      <c r="E14" s="128">
        <v>2</v>
      </c>
      <c r="F14" s="128">
        <v>2</v>
      </c>
      <c r="G14" s="128">
        <v>12</v>
      </c>
      <c r="H14" s="128">
        <v>8</v>
      </c>
      <c r="I14" s="128">
        <v>4</v>
      </c>
      <c r="J14" s="128">
        <v>5</v>
      </c>
      <c r="K14" s="128">
        <v>1</v>
      </c>
      <c r="L14" s="128">
        <v>3</v>
      </c>
      <c r="M14" s="129" t="s">
        <v>14</v>
      </c>
      <c r="N14" s="128">
        <v>2</v>
      </c>
      <c r="O14" s="128">
        <v>1</v>
      </c>
      <c r="P14" s="129" t="s">
        <v>14</v>
      </c>
    </row>
    <row r="15" spans="1:18" x14ac:dyDescent="0.2">
      <c r="A15" s="136" t="s">
        <v>275</v>
      </c>
      <c r="B15" s="135">
        <v>8</v>
      </c>
      <c r="C15" s="137" t="s">
        <v>14</v>
      </c>
      <c r="D15" s="137" t="s">
        <v>14</v>
      </c>
      <c r="E15" s="137" t="s">
        <v>14</v>
      </c>
      <c r="F15" s="135">
        <v>1</v>
      </c>
      <c r="G15" s="135">
        <v>2</v>
      </c>
      <c r="H15" s="137" t="s">
        <v>14</v>
      </c>
      <c r="I15" s="135">
        <v>1</v>
      </c>
      <c r="J15" s="137" t="s">
        <v>14</v>
      </c>
      <c r="K15" s="135">
        <v>1</v>
      </c>
      <c r="L15" s="137" t="s">
        <v>14</v>
      </c>
      <c r="M15" s="137" t="s">
        <v>14</v>
      </c>
      <c r="N15" s="135">
        <v>3</v>
      </c>
      <c r="O15" s="137" t="s">
        <v>14</v>
      </c>
      <c r="P15" s="137" t="s">
        <v>14</v>
      </c>
    </row>
    <row r="16" spans="1:18" x14ac:dyDescent="0.2">
      <c r="A16" s="124" t="s">
        <v>17</v>
      </c>
      <c r="B16" s="128">
        <v>1186</v>
      </c>
      <c r="C16" s="128">
        <v>1</v>
      </c>
      <c r="D16" s="128">
        <v>195</v>
      </c>
      <c r="E16" s="128">
        <v>417</v>
      </c>
      <c r="F16" s="128">
        <v>261</v>
      </c>
      <c r="G16" s="128">
        <v>120</v>
      </c>
      <c r="H16" s="128">
        <v>65</v>
      </c>
      <c r="I16" s="128">
        <v>37</v>
      </c>
      <c r="J16" s="128">
        <v>25</v>
      </c>
      <c r="K16" s="128">
        <v>15</v>
      </c>
      <c r="L16" s="128">
        <v>13</v>
      </c>
      <c r="M16" s="128">
        <v>7</v>
      </c>
      <c r="N16" s="128">
        <v>7</v>
      </c>
      <c r="O16" s="128">
        <v>12</v>
      </c>
      <c r="P16" s="128">
        <v>11</v>
      </c>
    </row>
    <row r="17" spans="1:16" x14ac:dyDescent="0.2">
      <c r="A17" s="136" t="s">
        <v>273</v>
      </c>
      <c r="B17" s="135">
        <v>1072</v>
      </c>
      <c r="C17" s="135">
        <v>1</v>
      </c>
      <c r="D17" s="135">
        <v>195</v>
      </c>
      <c r="E17" s="135">
        <v>412</v>
      </c>
      <c r="F17" s="135">
        <v>240</v>
      </c>
      <c r="G17" s="135">
        <v>106</v>
      </c>
      <c r="H17" s="135">
        <v>49</v>
      </c>
      <c r="I17" s="135">
        <v>21</v>
      </c>
      <c r="J17" s="135">
        <v>12</v>
      </c>
      <c r="K17" s="135">
        <v>8</v>
      </c>
      <c r="L17" s="135">
        <v>5</v>
      </c>
      <c r="M17" s="135">
        <v>2</v>
      </c>
      <c r="N17" s="135">
        <v>4</v>
      </c>
      <c r="O17" s="135">
        <v>8</v>
      </c>
      <c r="P17" s="135">
        <v>9</v>
      </c>
    </row>
    <row r="18" spans="1:16" x14ac:dyDescent="0.2">
      <c r="A18" s="130" t="s">
        <v>274</v>
      </c>
      <c r="B18" s="128">
        <v>94</v>
      </c>
      <c r="C18" s="129" t="s">
        <v>14</v>
      </c>
      <c r="D18" s="129" t="s">
        <v>14</v>
      </c>
      <c r="E18" s="128">
        <v>5</v>
      </c>
      <c r="F18" s="128">
        <v>21</v>
      </c>
      <c r="G18" s="128">
        <v>13</v>
      </c>
      <c r="H18" s="128">
        <v>15</v>
      </c>
      <c r="I18" s="128">
        <v>12</v>
      </c>
      <c r="J18" s="128">
        <v>11</v>
      </c>
      <c r="K18" s="128">
        <v>6</v>
      </c>
      <c r="L18" s="128">
        <v>7</v>
      </c>
      <c r="M18" s="128">
        <v>1</v>
      </c>
      <c r="N18" s="128">
        <v>2</v>
      </c>
      <c r="O18" s="128">
        <v>1</v>
      </c>
      <c r="P18" s="129" t="s">
        <v>14</v>
      </c>
    </row>
    <row r="19" spans="1:16" x14ac:dyDescent="0.2">
      <c r="A19" s="136" t="s">
        <v>275</v>
      </c>
      <c r="B19" s="135">
        <v>20</v>
      </c>
      <c r="C19" s="137" t="s">
        <v>14</v>
      </c>
      <c r="D19" s="137" t="s">
        <v>14</v>
      </c>
      <c r="E19" s="137" t="s">
        <v>14</v>
      </c>
      <c r="F19" s="137" t="s">
        <v>14</v>
      </c>
      <c r="G19" s="135">
        <v>1</v>
      </c>
      <c r="H19" s="135">
        <v>1</v>
      </c>
      <c r="I19" s="135">
        <v>4</v>
      </c>
      <c r="J19" s="135">
        <v>2</v>
      </c>
      <c r="K19" s="135">
        <v>1</v>
      </c>
      <c r="L19" s="135">
        <v>1</v>
      </c>
      <c r="M19" s="135">
        <v>4</v>
      </c>
      <c r="N19" s="135">
        <v>1</v>
      </c>
      <c r="O19" s="135">
        <v>3</v>
      </c>
      <c r="P19" s="135">
        <v>2</v>
      </c>
    </row>
    <row r="20" spans="1:16" x14ac:dyDescent="0.2">
      <c r="A20" s="124" t="s">
        <v>18</v>
      </c>
      <c r="B20" s="128">
        <v>572</v>
      </c>
      <c r="C20" s="129" t="s">
        <v>14</v>
      </c>
      <c r="D20" s="128">
        <v>29</v>
      </c>
      <c r="E20" s="128">
        <v>196</v>
      </c>
      <c r="F20" s="128">
        <v>163</v>
      </c>
      <c r="G20" s="128">
        <v>89</v>
      </c>
      <c r="H20" s="128">
        <v>39</v>
      </c>
      <c r="I20" s="128">
        <v>20</v>
      </c>
      <c r="J20" s="128">
        <v>9</v>
      </c>
      <c r="K20" s="128">
        <v>10</v>
      </c>
      <c r="L20" s="128">
        <v>3</v>
      </c>
      <c r="M20" s="128">
        <v>3</v>
      </c>
      <c r="N20" s="128">
        <v>4</v>
      </c>
      <c r="O20" s="128">
        <v>7</v>
      </c>
      <c r="P20" s="129" t="s">
        <v>14</v>
      </c>
    </row>
    <row r="21" spans="1:16" x14ac:dyDescent="0.2">
      <c r="A21" s="136" t="s">
        <v>273</v>
      </c>
      <c r="B21" s="135">
        <v>514</v>
      </c>
      <c r="C21" s="137" t="s">
        <v>14</v>
      </c>
      <c r="D21" s="135">
        <v>29</v>
      </c>
      <c r="E21" s="135">
        <v>195</v>
      </c>
      <c r="F21" s="135">
        <v>156</v>
      </c>
      <c r="G21" s="135">
        <v>80</v>
      </c>
      <c r="H21" s="135">
        <v>33</v>
      </c>
      <c r="I21" s="135">
        <v>10</v>
      </c>
      <c r="J21" s="135">
        <v>5</v>
      </c>
      <c r="K21" s="135">
        <v>3</v>
      </c>
      <c r="L21" s="137" t="s">
        <v>14</v>
      </c>
      <c r="M21" s="137" t="s">
        <v>14</v>
      </c>
      <c r="N21" s="135">
        <v>2</v>
      </c>
      <c r="O21" s="135">
        <v>1</v>
      </c>
      <c r="P21" s="137" t="s">
        <v>14</v>
      </c>
    </row>
    <row r="22" spans="1:16" x14ac:dyDescent="0.2">
      <c r="A22" s="130" t="s">
        <v>274</v>
      </c>
      <c r="B22" s="128">
        <v>46</v>
      </c>
      <c r="C22" s="129" t="s">
        <v>14</v>
      </c>
      <c r="D22" s="129" t="s">
        <v>14</v>
      </c>
      <c r="E22" s="128">
        <v>1</v>
      </c>
      <c r="F22" s="128">
        <v>6</v>
      </c>
      <c r="G22" s="128">
        <v>9</v>
      </c>
      <c r="H22" s="128">
        <v>6</v>
      </c>
      <c r="I22" s="128">
        <v>9</v>
      </c>
      <c r="J22" s="128">
        <v>4</v>
      </c>
      <c r="K22" s="128">
        <v>4</v>
      </c>
      <c r="L22" s="128">
        <v>2</v>
      </c>
      <c r="M22" s="128">
        <v>2</v>
      </c>
      <c r="N22" s="128">
        <v>1</v>
      </c>
      <c r="O22" s="128">
        <v>2</v>
      </c>
      <c r="P22" s="129" t="s">
        <v>14</v>
      </c>
    </row>
    <row r="23" spans="1:16" x14ac:dyDescent="0.2">
      <c r="A23" s="136" t="s">
        <v>275</v>
      </c>
      <c r="B23" s="135">
        <v>12</v>
      </c>
      <c r="C23" s="137" t="s">
        <v>14</v>
      </c>
      <c r="D23" s="137" t="s">
        <v>14</v>
      </c>
      <c r="E23" s="137" t="s">
        <v>14</v>
      </c>
      <c r="F23" s="135">
        <v>1</v>
      </c>
      <c r="G23" s="137" t="s">
        <v>14</v>
      </c>
      <c r="H23" s="137" t="s">
        <v>14</v>
      </c>
      <c r="I23" s="135">
        <v>1</v>
      </c>
      <c r="J23" s="137" t="s">
        <v>14</v>
      </c>
      <c r="K23" s="135">
        <v>3</v>
      </c>
      <c r="L23" s="135">
        <v>1</v>
      </c>
      <c r="M23" s="135">
        <v>1</v>
      </c>
      <c r="N23" s="135">
        <v>1</v>
      </c>
      <c r="O23" s="135">
        <v>4</v>
      </c>
      <c r="P23" s="137" t="s">
        <v>14</v>
      </c>
    </row>
    <row r="24" spans="1:16" x14ac:dyDescent="0.2">
      <c r="A24" s="124" t="s">
        <v>19</v>
      </c>
      <c r="B24" s="128">
        <v>1981</v>
      </c>
      <c r="C24" s="129" t="s">
        <v>14</v>
      </c>
      <c r="D24" s="128">
        <v>237</v>
      </c>
      <c r="E24" s="128">
        <v>740</v>
      </c>
      <c r="F24" s="128">
        <v>543</v>
      </c>
      <c r="G24" s="128">
        <v>230</v>
      </c>
      <c r="H24" s="128">
        <v>112</v>
      </c>
      <c r="I24" s="128">
        <v>46</v>
      </c>
      <c r="J24" s="128">
        <v>27</v>
      </c>
      <c r="K24" s="128">
        <v>19</v>
      </c>
      <c r="L24" s="128">
        <v>15</v>
      </c>
      <c r="M24" s="128">
        <v>2</v>
      </c>
      <c r="N24" s="128">
        <v>2</v>
      </c>
      <c r="O24" s="128">
        <v>7</v>
      </c>
      <c r="P24" s="128">
        <v>1</v>
      </c>
    </row>
    <row r="25" spans="1:16" x14ac:dyDescent="0.2">
      <c r="A25" s="136" t="s">
        <v>273</v>
      </c>
      <c r="B25" s="135">
        <v>1851</v>
      </c>
      <c r="C25" s="137" t="s">
        <v>14</v>
      </c>
      <c r="D25" s="135">
        <v>237</v>
      </c>
      <c r="E25" s="135">
        <v>735</v>
      </c>
      <c r="F25" s="135">
        <v>524</v>
      </c>
      <c r="G25" s="135">
        <v>212</v>
      </c>
      <c r="H25" s="135">
        <v>85</v>
      </c>
      <c r="I25" s="135">
        <v>30</v>
      </c>
      <c r="J25" s="135">
        <v>14</v>
      </c>
      <c r="K25" s="135">
        <v>9</v>
      </c>
      <c r="L25" s="135">
        <v>4</v>
      </c>
      <c r="M25" s="137" t="s">
        <v>14</v>
      </c>
      <c r="N25" s="137" t="s">
        <v>14</v>
      </c>
      <c r="O25" s="137" t="s">
        <v>14</v>
      </c>
      <c r="P25" s="135">
        <v>1</v>
      </c>
    </row>
    <row r="26" spans="1:16" x14ac:dyDescent="0.2">
      <c r="A26" s="130" t="s">
        <v>274</v>
      </c>
      <c r="B26" s="128">
        <v>102</v>
      </c>
      <c r="C26" s="129" t="s">
        <v>14</v>
      </c>
      <c r="D26" s="129" t="s">
        <v>14</v>
      </c>
      <c r="E26" s="128">
        <v>3</v>
      </c>
      <c r="F26" s="128">
        <v>17</v>
      </c>
      <c r="G26" s="128">
        <v>17</v>
      </c>
      <c r="H26" s="128">
        <v>24</v>
      </c>
      <c r="I26" s="128">
        <v>14</v>
      </c>
      <c r="J26" s="128">
        <v>11</v>
      </c>
      <c r="K26" s="128">
        <v>6</v>
      </c>
      <c r="L26" s="128">
        <v>7</v>
      </c>
      <c r="M26" s="128">
        <v>1</v>
      </c>
      <c r="N26" s="129" t="s">
        <v>14</v>
      </c>
      <c r="O26" s="128">
        <v>2</v>
      </c>
      <c r="P26" s="129" t="s">
        <v>14</v>
      </c>
    </row>
    <row r="27" spans="1:16" x14ac:dyDescent="0.2">
      <c r="A27" s="136" t="s">
        <v>275</v>
      </c>
      <c r="B27" s="135">
        <v>28</v>
      </c>
      <c r="C27" s="137" t="s">
        <v>14</v>
      </c>
      <c r="D27" s="137" t="s">
        <v>14</v>
      </c>
      <c r="E27" s="135">
        <v>2</v>
      </c>
      <c r="F27" s="135">
        <v>2</v>
      </c>
      <c r="G27" s="135">
        <v>1</v>
      </c>
      <c r="H27" s="135">
        <v>3</v>
      </c>
      <c r="I27" s="135">
        <v>2</v>
      </c>
      <c r="J27" s="135">
        <v>2</v>
      </c>
      <c r="K27" s="135">
        <v>4</v>
      </c>
      <c r="L27" s="135">
        <v>4</v>
      </c>
      <c r="M27" s="135">
        <v>1</v>
      </c>
      <c r="N27" s="135">
        <v>2</v>
      </c>
      <c r="O27" s="135">
        <v>5</v>
      </c>
      <c r="P27" s="137" t="s">
        <v>14</v>
      </c>
    </row>
    <row r="28" spans="1:16" x14ac:dyDescent="0.2">
      <c r="A28" s="124" t="s">
        <v>20</v>
      </c>
      <c r="B28" s="128">
        <v>2812</v>
      </c>
      <c r="C28" s="128">
        <v>2</v>
      </c>
      <c r="D28" s="128">
        <v>551</v>
      </c>
      <c r="E28" s="128">
        <v>1018</v>
      </c>
      <c r="F28" s="128">
        <v>639</v>
      </c>
      <c r="G28" s="128">
        <v>317</v>
      </c>
      <c r="H28" s="128">
        <v>134</v>
      </c>
      <c r="I28" s="128">
        <v>53</v>
      </c>
      <c r="J28" s="128">
        <v>28</v>
      </c>
      <c r="K28" s="128">
        <v>17</v>
      </c>
      <c r="L28" s="128">
        <v>16</v>
      </c>
      <c r="M28" s="128">
        <v>9</v>
      </c>
      <c r="N28" s="128">
        <v>9</v>
      </c>
      <c r="O28" s="128">
        <v>17</v>
      </c>
      <c r="P28" s="128">
        <v>2</v>
      </c>
    </row>
    <row r="29" spans="1:16" x14ac:dyDescent="0.2">
      <c r="A29" s="136" t="s">
        <v>273</v>
      </c>
      <c r="B29" s="135">
        <v>2638</v>
      </c>
      <c r="C29" s="135">
        <v>2</v>
      </c>
      <c r="D29" s="135">
        <v>551</v>
      </c>
      <c r="E29" s="135">
        <v>1012</v>
      </c>
      <c r="F29" s="135">
        <v>618</v>
      </c>
      <c r="G29" s="135">
        <v>285</v>
      </c>
      <c r="H29" s="135">
        <v>106</v>
      </c>
      <c r="I29" s="135">
        <v>33</v>
      </c>
      <c r="J29" s="135">
        <v>14</v>
      </c>
      <c r="K29" s="135">
        <v>4</v>
      </c>
      <c r="L29" s="135">
        <v>3</v>
      </c>
      <c r="M29" s="135">
        <v>2</v>
      </c>
      <c r="N29" s="137" t="s">
        <v>14</v>
      </c>
      <c r="O29" s="135">
        <v>6</v>
      </c>
      <c r="P29" s="135">
        <v>2</v>
      </c>
    </row>
    <row r="30" spans="1:16" x14ac:dyDescent="0.2">
      <c r="A30" s="130" t="s">
        <v>274</v>
      </c>
      <c r="B30" s="128">
        <v>142</v>
      </c>
      <c r="C30" s="129" t="s">
        <v>14</v>
      </c>
      <c r="D30" s="129" t="s">
        <v>14</v>
      </c>
      <c r="E30" s="128">
        <v>6</v>
      </c>
      <c r="F30" s="128">
        <v>18</v>
      </c>
      <c r="G30" s="128">
        <v>29</v>
      </c>
      <c r="H30" s="128">
        <v>25</v>
      </c>
      <c r="I30" s="128">
        <v>17</v>
      </c>
      <c r="J30" s="128">
        <v>13</v>
      </c>
      <c r="K30" s="128">
        <v>8</v>
      </c>
      <c r="L30" s="128">
        <v>10</v>
      </c>
      <c r="M30" s="128">
        <v>6</v>
      </c>
      <c r="N30" s="128">
        <v>4</v>
      </c>
      <c r="O30" s="128">
        <v>6</v>
      </c>
      <c r="P30" s="129" t="s">
        <v>14</v>
      </c>
    </row>
    <row r="31" spans="1:16" x14ac:dyDescent="0.2">
      <c r="A31" s="136" t="s">
        <v>275</v>
      </c>
      <c r="B31" s="135">
        <v>32</v>
      </c>
      <c r="C31" s="137" t="s">
        <v>14</v>
      </c>
      <c r="D31" s="137" t="s">
        <v>14</v>
      </c>
      <c r="E31" s="137" t="s">
        <v>14</v>
      </c>
      <c r="F31" s="135">
        <v>3</v>
      </c>
      <c r="G31" s="135">
        <v>3</v>
      </c>
      <c r="H31" s="135">
        <v>3</v>
      </c>
      <c r="I31" s="135">
        <v>3</v>
      </c>
      <c r="J31" s="135">
        <v>1</v>
      </c>
      <c r="K31" s="135">
        <v>5</v>
      </c>
      <c r="L31" s="135">
        <v>3</v>
      </c>
      <c r="M31" s="135">
        <v>1</v>
      </c>
      <c r="N31" s="135">
        <v>5</v>
      </c>
      <c r="O31" s="135">
        <v>5</v>
      </c>
      <c r="P31" s="137" t="s">
        <v>14</v>
      </c>
    </row>
    <row r="32" spans="1:16" x14ac:dyDescent="0.2">
      <c r="A32" s="124" t="s">
        <v>21</v>
      </c>
      <c r="B32" s="128">
        <v>2177</v>
      </c>
      <c r="C32" s="128">
        <v>1</v>
      </c>
      <c r="D32" s="128">
        <v>211</v>
      </c>
      <c r="E32" s="128">
        <v>708</v>
      </c>
      <c r="F32" s="128">
        <v>627</v>
      </c>
      <c r="G32" s="128">
        <v>295</v>
      </c>
      <c r="H32" s="128">
        <v>141</v>
      </c>
      <c r="I32" s="128">
        <v>66</v>
      </c>
      <c r="J32" s="128">
        <v>35</v>
      </c>
      <c r="K32" s="128">
        <v>27</v>
      </c>
      <c r="L32" s="128">
        <v>20</v>
      </c>
      <c r="M32" s="128">
        <v>11</v>
      </c>
      <c r="N32" s="128">
        <v>13</v>
      </c>
      <c r="O32" s="128">
        <v>21</v>
      </c>
      <c r="P32" s="128">
        <v>1</v>
      </c>
    </row>
    <row r="33" spans="1:16" x14ac:dyDescent="0.2">
      <c r="A33" s="136" t="s">
        <v>273</v>
      </c>
      <c r="B33" s="135">
        <v>1949</v>
      </c>
      <c r="C33" s="135">
        <v>1</v>
      </c>
      <c r="D33" s="135">
        <v>211</v>
      </c>
      <c r="E33" s="135">
        <v>696</v>
      </c>
      <c r="F33" s="135">
        <v>598</v>
      </c>
      <c r="G33" s="135">
        <v>269</v>
      </c>
      <c r="H33" s="135">
        <v>102</v>
      </c>
      <c r="I33" s="135">
        <v>30</v>
      </c>
      <c r="J33" s="135">
        <v>16</v>
      </c>
      <c r="K33" s="135">
        <v>11</v>
      </c>
      <c r="L33" s="135">
        <v>5</v>
      </c>
      <c r="M33" s="135">
        <v>3</v>
      </c>
      <c r="N33" s="135">
        <v>3</v>
      </c>
      <c r="O33" s="135">
        <v>3</v>
      </c>
      <c r="P33" s="135">
        <v>1</v>
      </c>
    </row>
    <row r="34" spans="1:16" x14ac:dyDescent="0.2">
      <c r="A34" s="130" t="s">
        <v>274</v>
      </c>
      <c r="B34" s="128">
        <v>195</v>
      </c>
      <c r="C34" s="129" t="s">
        <v>14</v>
      </c>
      <c r="D34" s="129" t="s">
        <v>14</v>
      </c>
      <c r="E34" s="128">
        <v>12</v>
      </c>
      <c r="F34" s="128">
        <v>27</v>
      </c>
      <c r="G34" s="128">
        <v>25</v>
      </c>
      <c r="H34" s="128">
        <v>37</v>
      </c>
      <c r="I34" s="128">
        <v>33</v>
      </c>
      <c r="J34" s="128">
        <v>16</v>
      </c>
      <c r="K34" s="128">
        <v>14</v>
      </c>
      <c r="L34" s="128">
        <v>12</v>
      </c>
      <c r="M34" s="128">
        <v>5</v>
      </c>
      <c r="N34" s="128">
        <v>4</v>
      </c>
      <c r="O34" s="128">
        <v>10</v>
      </c>
      <c r="P34" s="129" t="s">
        <v>14</v>
      </c>
    </row>
    <row r="35" spans="1:16" x14ac:dyDescent="0.2">
      <c r="A35" s="136" t="s">
        <v>275</v>
      </c>
      <c r="B35" s="135">
        <v>33</v>
      </c>
      <c r="C35" s="137" t="s">
        <v>14</v>
      </c>
      <c r="D35" s="137" t="s">
        <v>14</v>
      </c>
      <c r="E35" s="137" t="s">
        <v>14</v>
      </c>
      <c r="F35" s="135">
        <v>2</v>
      </c>
      <c r="G35" s="135">
        <v>1</v>
      </c>
      <c r="H35" s="135">
        <v>2</v>
      </c>
      <c r="I35" s="135">
        <v>3</v>
      </c>
      <c r="J35" s="135">
        <v>3</v>
      </c>
      <c r="K35" s="135">
        <v>2</v>
      </c>
      <c r="L35" s="135">
        <v>3</v>
      </c>
      <c r="M35" s="135">
        <v>3</v>
      </c>
      <c r="N35" s="135">
        <v>6</v>
      </c>
      <c r="O35" s="135">
        <v>8</v>
      </c>
      <c r="P35" s="137" t="s">
        <v>14</v>
      </c>
    </row>
    <row r="36" spans="1:16" x14ac:dyDescent="0.2">
      <c r="A36" s="124" t="s">
        <v>22</v>
      </c>
      <c r="B36" s="128">
        <v>2012</v>
      </c>
      <c r="C36" s="129" t="s">
        <v>14</v>
      </c>
      <c r="D36" s="128">
        <v>102</v>
      </c>
      <c r="E36" s="128">
        <v>611</v>
      </c>
      <c r="F36" s="128">
        <v>604</v>
      </c>
      <c r="G36" s="128">
        <v>317</v>
      </c>
      <c r="H36" s="128">
        <v>167</v>
      </c>
      <c r="I36" s="128">
        <v>81</v>
      </c>
      <c r="J36" s="128">
        <v>47</v>
      </c>
      <c r="K36" s="128">
        <v>28</v>
      </c>
      <c r="L36" s="128">
        <v>14</v>
      </c>
      <c r="M36" s="128">
        <v>10</v>
      </c>
      <c r="N36" s="128">
        <v>9</v>
      </c>
      <c r="O36" s="128">
        <v>15</v>
      </c>
      <c r="P36" s="128">
        <v>7</v>
      </c>
    </row>
    <row r="37" spans="1:16" x14ac:dyDescent="0.2">
      <c r="A37" s="136" t="s">
        <v>273</v>
      </c>
      <c r="B37" s="135">
        <v>1826</v>
      </c>
      <c r="C37" s="137" t="s">
        <v>14</v>
      </c>
      <c r="D37" s="135">
        <v>102</v>
      </c>
      <c r="E37" s="135">
        <v>605</v>
      </c>
      <c r="F37" s="135">
        <v>575</v>
      </c>
      <c r="G37" s="135">
        <v>283</v>
      </c>
      <c r="H37" s="135">
        <v>145</v>
      </c>
      <c r="I37" s="135">
        <v>56</v>
      </c>
      <c r="J37" s="135">
        <v>30</v>
      </c>
      <c r="K37" s="135">
        <v>14</v>
      </c>
      <c r="L37" s="135">
        <v>6</v>
      </c>
      <c r="M37" s="137" t="s">
        <v>14</v>
      </c>
      <c r="N37" s="135">
        <v>1</v>
      </c>
      <c r="O37" s="135">
        <v>3</v>
      </c>
      <c r="P37" s="135">
        <v>6</v>
      </c>
    </row>
    <row r="38" spans="1:16" x14ac:dyDescent="0.2">
      <c r="A38" s="130" t="s">
        <v>274</v>
      </c>
      <c r="B38" s="128">
        <v>159</v>
      </c>
      <c r="C38" s="129" t="s">
        <v>14</v>
      </c>
      <c r="D38" s="129" t="s">
        <v>14</v>
      </c>
      <c r="E38" s="128">
        <v>6</v>
      </c>
      <c r="F38" s="128">
        <v>28</v>
      </c>
      <c r="G38" s="128">
        <v>33</v>
      </c>
      <c r="H38" s="128">
        <v>21</v>
      </c>
      <c r="I38" s="128">
        <v>21</v>
      </c>
      <c r="J38" s="128">
        <v>15</v>
      </c>
      <c r="K38" s="128">
        <v>11</v>
      </c>
      <c r="L38" s="128">
        <v>6</v>
      </c>
      <c r="M38" s="128">
        <v>7</v>
      </c>
      <c r="N38" s="128">
        <v>5</v>
      </c>
      <c r="O38" s="128">
        <v>5</v>
      </c>
      <c r="P38" s="128">
        <v>1</v>
      </c>
    </row>
    <row r="39" spans="1:16" x14ac:dyDescent="0.2">
      <c r="A39" s="136" t="s">
        <v>275</v>
      </c>
      <c r="B39" s="135">
        <v>27</v>
      </c>
      <c r="C39" s="137" t="s">
        <v>14</v>
      </c>
      <c r="D39" s="137" t="s">
        <v>14</v>
      </c>
      <c r="E39" s="137" t="s">
        <v>14</v>
      </c>
      <c r="F39" s="135">
        <v>1</v>
      </c>
      <c r="G39" s="135">
        <v>1</v>
      </c>
      <c r="H39" s="135">
        <v>1</v>
      </c>
      <c r="I39" s="135">
        <v>4</v>
      </c>
      <c r="J39" s="135">
        <v>2</v>
      </c>
      <c r="K39" s="135">
        <v>3</v>
      </c>
      <c r="L39" s="135">
        <v>2</v>
      </c>
      <c r="M39" s="135">
        <v>3</v>
      </c>
      <c r="N39" s="135">
        <v>3</v>
      </c>
      <c r="O39" s="135">
        <v>7</v>
      </c>
      <c r="P39" s="137" t="s">
        <v>14</v>
      </c>
    </row>
    <row r="40" spans="1:16" x14ac:dyDescent="0.2">
      <c r="A40" s="124" t="s">
        <v>23</v>
      </c>
      <c r="B40" s="128">
        <v>12461</v>
      </c>
      <c r="C40" s="128">
        <v>4</v>
      </c>
      <c r="D40" s="128">
        <v>496</v>
      </c>
      <c r="E40" s="128">
        <v>2929</v>
      </c>
      <c r="F40" s="128">
        <v>3856</v>
      </c>
      <c r="G40" s="128">
        <v>2461</v>
      </c>
      <c r="H40" s="128">
        <v>1097</v>
      </c>
      <c r="I40" s="128">
        <v>574</v>
      </c>
      <c r="J40" s="128">
        <v>353</v>
      </c>
      <c r="K40" s="128">
        <v>201</v>
      </c>
      <c r="L40" s="128">
        <v>163</v>
      </c>
      <c r="M40" s="128">
        <v>100</v>
      </c>
      <c r="N40" s="128">
        <v>74</v>
      </c>
      <c r="O40" s="128">
        <v>83</v>
      </c>
      <c r="P40" s="128">
        <v>70</v>
      </c>
    </row>
    <row r="41" spans="1:16" x14ac:dyDescent="0.2">
      <c r="A41" s="136" t="s">
        <v>273</v>
      </c>
      <c r="B41" s="135">
        <v>10993</v>
      </c>
      <c r="C41" s="135">
        <v>4</v>
      </c>
      <c r="D41" s="135">
        <v>494</v>
      </c>
      <c r="E41" s="135">
        <v>2904</v>
      </c>
      <c r="F41" s="135">
        <v>3743</v>
      </c>
      <c r="G41" s="135">
        <v>2208</v>
      </c>
      <c r="H41" s="135">
        <v>837</v>
      </c>
      <c r="I41" s="135">
        <v>358</v>
      </c>
      <c r="J41" s="135">
        <v>171</v>
      </c>
      <c r="K41" s="135">
        <v>81</v>
      </c>
      <c r="L41" s="135">
        <v>58</v>
      </c>
      <c r="M41" s="135">
        <v>29</v>
      </c>
      <c r="N41" s="135">
        <v>24</v>
      </c>
      <c r="O41" s="135">
        <v>15</v>
      </c>
      <c r="P41" s="135">
        <v>67</v>
      </c>
    </row>
    <row r="42" spans="1:16" x14ac:dyDescent="0.2">
      <c r="A42" s="130" t="s">
        <v>274</v>
      </c>
      <c r="B42" s="128">
        <v>1345</v>
      </c>
      <c r="C42" s="129" t="s">
        <v>14</v>
      </c>
      <c r="D42" s="128">
        <v>2</v>
      </c>
      <c r="E42" s="128">
        <v>24</v>
      </c>
      <c r="F42" s="128">
        <v>110</v>
      </c>
      <c r="G42" s="128">
        <v>247</v>
      </c>
      <c r="H42" s="128">
        <v>255</v>
      </c>
      <c r="I42" s="128">
        <v>210</v>
      </c>
      <c r="J42" s="128">
        <v>171</v>
      </c>
      <c r="K42" s="128">
        <v>105</v>
      </c>
      <c r="L42" s="128">
        <v>90</v>
      </c>
      <c r="M42" s="128">
        <v>52</v>
      </c>
      <c r="N42" s="128">
        <v>34</v>
      </c>
      <c r="O42" s="128">
        <v>43</v>
      </c>
      <c r="P42" s="128">
        <v>2</v>
      </c>
    </row>
    <row r="43" spans="1:16" x14ac:dyDescent="0.2">
      <c r="A43" s="136" t="s">
        <v>275</v>
      </c>
      <c r="B43" s="135">
        <v>123</v>
      </c>
      <c r="C43" s="137" t="s">
        <v>14</v>
      </c>
      <c r="D43" s="137" t="s">
        <v>14</v>
      </c>
      <c r="E43" s="135">
        <v>1</v>
      </c>
      <c r="F43" s="135">
        <v>3</v>
      </c>
      <c r="G43" s="135">
        <v>6</v>
      </c>
      <c r="H43" s="135">
        <v>5</v>
      </c>
      <c r="I43" s="135">
        <v>6</v>
      </c>
      <c r="J43" s="135">
        <v>11</v>
      </c>
      <c r="K43" s="135">
        <v>15</v>
      </c>
      <c r="L43" s="135">
        <v>15</v>
      </c>
      <c r="M43" s="135">
        <v>19</v>
      </c>
      <c r="N43" s="135">
        <v>16</v>
      </c>
      <c r="O43" s="135">
        <v>25</v>
      </c>
      <c r="P43" s="135">
        <v>1</v>
      </c>
    </row>
    <row r="44" spans="1:16" x14ac:dyDescent="0.2">
      <c r="A44" s="124" t="s">
        <v>24</v>
      </c>
      <c r="B44" s="128">
        <v>2636</v>
      </c>
      <c r="C44" s="129" t="s">
        <v>14</v>
      </c>
      <c r="D44" s="128">
        <v>342</v>
      </c>
      <c r="E44" s="128">
        <v>934</v>
      </c>
      <c r="F44" s="128">
        <v>683</v>
      </c>
      <c r="G44" s="128">
        <v>351</v>
      </c>
      <c r="H44" s="128">
        <v>139</v>
      </c>
      <c r="I44" s="128">
        <v>69</v>
      </c>
      <c r="J44" s="128">
        <v>36</v>
      </c>
      <c r="K44" s="128">
        <v>29</v>
      </c>
      <c r="L44" s="128">
        <v>14</v>
      </c>
      <c r="M44" s="128">
        <v>16</v>
      </c>
      <c r="N44" s="128">
        <v>9</v>
      </c>
      <c r="O44" s="128">
        <v>13</v>
      </c>
      <c r="P44" s="128">
        <v>1</v>
      </c>
    </row>
    <row r="45" spans="1:16" x14ac:dyDescent="0.2">
      <c r="A45" s="136" t="s">
        <v>273</v>
      </c>
      <c r="B45" s="135">
        <v>2409</v>
      </c>
      <c r="C45" s="137" t="s">
        <v>14</v>
      </c>
      <c r="D45" s="135">
        <v>342</v>
      </c>
      <c r="E45" s="135">
        <v>927</v>
      </c>
      <c r="F45" s="135">
        <v>653</v>
      </c>
      <c r="G45" s="135">
        <v>308</v>
      </c>
      <c r="H45" s="135">
        <v>99</v>
      </c>
      <c r="I45" s="135">
        <v>41</v>
      </c>
      <c r="J45" s="135">
        <v>18</v>
      </c>
      <c r="K45" s="135">
        <v>9</v>
      </c>
      <c r="L45" s="135">
        <v>1</v>
      </c>
      <c r="M45" s="135">
        <v>4</v>
      </c>
      <c r="N45" s="135">
        <v>3</v>
      </c>
      <c r="O45" s="135">
        <v>3</v>
      </c>
      <c r="P45" s="135">
        <v>1</v>
      </c>
    </row>
    <row r="46" spans="1:16" x14ac:dyDescent="0.2">
      <c r="A46" s="130" t="s">
        <v>274</v>
      </c>
      <c r="B46" s="128">
        <v>202</v>
      </c>
      <c r="C46" s="129" t="s">
        <v>14</v>
      </c>
      <c r="D46" s="129" t="s">
        <v>14</v>
      </c>
      <c r="E46" s="128">
        <v>7</v>
      </c>
      <c r="F46" s="128">
        <v>29</v>
      </c>
      <c r="G46" s="128">
        <v>43</v>
      </c>
      <c r="H46" s="128">
        <v>38</v>
      </c>
      <c r="I46" s="128">
        <v>26</v>
      </c>
      <c r="J46" s="128">
        <v>16</v>
      </c>
      <c r="K46" s="128">
        <v>16</v>
      </c>
      <c r="L46" s="128">
        <v>11</v>
      </c>
      <c r="M46" s="128">
        <v>8</v>
      </c>
      <c r="N46" s="128">
        <v>2</v>
      </c>
      <c r="O46" s="128">
        <v>6</v>
      </c>
      <c r="P46" s="129" t="s">
        <v>14</v>
      </c>
    </row>
    <row r="47" spans="1:16" x14ac:dyDescent="0.2">
      <c r="A47" s="136" t="s">
        <v>275</v>
      </c>
      <c r="B47" s="135">
        <v>25</v>
      </c>
      <c r="C47" s="137" t="s">
        <v>14</v>
      </c>
      <c r="D47" s="137" t="s">
        <v>14</v>
      </c>
      <c r="E47" s="137" t="s">
        <v>14</v>
      </c>
      <c r="F47" s="135">
        <v>1</v>
      </c>
      <c r="G47" s="137" t="s">
        <v>14</v>
      </c>
      <c r="H47" s="135">
        <v>2</v>
      </c>
      <c r="I47" s="135">
        <v>2</v>
      </c>
      <c r="J47" s="135">
        <v>2</v>
      </c>
      <c r="K47" s="135">
        <v>4</v>
      </c>
      <c r="L47" s="135">
        <v>2</v>
      </c>
      <c r="M47" s="135">
        <v>4</v>
      </c>
      <c r="N47" s="135">
        <v>4</v>
      </c>
      <c r="O47" s="135">
        <v>4</v>
      </c>
      <c r="P47" s="137" t="s">
        <v>14</v>
      </c>
    </row>
    <row r="48" spans="1:16" ht="25.5" x14ac:dyDescent="0.2">
      <c r="A48" s="124" t="s">
        <v>25</v>
      </c>
      <c r="B48" s="128">
        <v>1151</v>
      </c>
      <c r="C48" s="129" t="s">
        <v>14</v>
      </c>
      <c r="D48" s="128">
        <v>54</v>
      </c>
      <c r="E48" s="128">
        <v>320</v>
      </c>
      <c r="F48" s="128">
        <v>307</v>
      </c>
      <c r="G48" s="128">
        <v>227</v>
      </c>
      <c r="H48" s="128">
        <v>96</v>
      </c>
      <c r="I48" s="128">
        <v>49</v>
      </c>
      <c r="J48" s="128">
        <v>25</v>
      </c>
      <c r="K48" s="128">
        <v>21</v>
      </c>
      <c r="L48" s="128">
        <v>18</v>
      </c>
      <c r="M48" s="128">
        <v>13</v>
      </c>
      <c r="N48" s="128">
        <v>6</v>
      </c>
      <c r="O48" s="128">
        <v>10</v>
      </c>
      <c r="P48" s="128">
        <v>5</v>
      </c>
    </row>
    <row r="49" spans="1:16" x14ac:dyDescent="0.2">
      <c r="A49" s="136" t="s">
        <v>273</v>
      </c>
      <c r="B49" s="135">
        <v>1074</v>
      </c>
      <c r="C49" s="137" t="s">
        <v>14</v>
      </c>
      <c r="D49" s="135">
        <v>54</v>
      </c>
      <c r="E49" s="135">
        <v>319</v>
      </c>
      <c r="F49" s="135">
        <v>302</v>
      </c>
      <c r="G49" s="135">
        <v>216</v>
      </c>
      <c r="H49" s="135">
        <v>81</v>
      </c>
      <c r="I49" s="135">
        <v>42</v>
      </c>
      <c r="J49" s="135">
        <v>14</v>
      </c>
      <c r="K49" s="135">
        <v>13</v>
      </c>
      <c r="L49" s="135">
        <v>10</v>
      </c>
      <c r="M49" s="135">
        <v>8</v>
      </c>
      <c r="N49" s="135">
        <v>3</v>
      </c>
      <c r="O49" s="135">
        <v>7</v>
      </c>
      <c r="P49" s="135">
        <v>5</v>
      </c>
    </row>
    <row r="50" spans="1:16" x14ac:dyDescent="0.2">
      <c r="A50" s="130" t="s">
        <v>274</v>
      </c>
      <c r="B50" s="128">
        <v>71</v>
      </c>
      <c r="C50" s="129" t="s">
        <v>14</v>
      </c>
      <c r="D50" s="129" t="s">
        <v>14</v>
      </c>
      <c r="E50" s="128">
        <v>1</v>
      </c>
      <c r="F50" s="128">
        <v>5</v>
      </c>
      <c r="G50" s="128">
        <v>11</v>
      </c>
      <c r="H50" s="128">
        <v>15</v>
      </c>
      <c r="I50" s="128">
        <v>7</v>
      </c>
      <c r="J50" s="128">
        <v>11</v>
      </c>
      <c r="K50" s="128">
        <v>7</v>
      </c>
      <c r="L50" s="128">
        <v>7</v>
      </c>
      <c r="M50" s="128">
        <v>4</v>
      </c>
      <c r="N50" s="128">
        <v>2</v>
      </c>
      <c r="O50" s="128">
        <v>1</v>
      </c>
      <c r="P50" s="129" t="s">
        <v>14</v>
      </c>
    </row>
    <row r="51" spans="1:16" x14ac:dyDescent="0.2">
      <c r="A51" s="136" t="s">
        <v>275</v>
      </c>
      <c r="B51" s="135">
        <v>6</v>
      </c>
      <c r="C51" s="137" t="s">
        <v>14</v>
      </c>
      <c r="D51" s="137" t="s">
        <v>14</v>
      </c>
      <c r="E51" s="137" t="s">
        <v>14</v>
      </c>
      <c r="F51" s="137" t="s">
        <v>14</v>
      </c>
      <c r="G51" s="137" t="s">
        <v>14</v>
      </c>
      <c r="H51" s="137" t="s">
        <v>14</v>
      </c>
      <c r="I51" s="137" t="s">
        <v>14</v>
      </c>
      <c r="J51" s="137" t="s">
        <v>14</v>
      </c>
      <c r="K51" s="135">
        <v>1</v>
      </c>
      <c r="L51" s="135">
        <v>1</v>
      </c>
      <c r="M51" s="135">
        <v>1</v>
      </c>
      <c r="N51" s="135">
        <v>1</v>
      </c>
      <c r="O51" s="135">
        <v>2</v>
      </c>
      <c r="P51" s="137" t="s">
        <v>14</v>
      </c>
    </row>
    <row r="52" spans="1:16" x14ac:dyDescent="0.2">
      <c r="A52" s="123" t="s">
        <v>26</v>
      </c>
      <c r="B52" s="131"/>
      <c r="C52" s="132"/>
      <c r="D52" s="132"/>
      <c r="E52" s="132"/>
      <c r="F52" s="132"/>
      <c r="G52" s="132"/>
      <c r="H52" s="132"/>
      <c r="I52" s="132"/>
      <c r="J52" s="132"/>
      <c r="K52" s="131"/>
      <c r="L52" s="131"/>
      <c r="M52" s="131"/>
      <c r="N52" s="131"/>
      <c r="O52" s="131"/>
      <c r="P52" s="132"/>
    </row>
    <row r="53" spans="1:16" x14ac:dyDescent="0.2">
      <c r="A53" s="138" t="s">
        <v>27</v>
      </c>
      <c r="B53" s="139">
        <v>2045</v>
      </c>
      <c r="C53" s="139">
        <v>1</v>
      </c>
      <c r="D53" s="139">
        <v>88</v>
      </c>
      <c r="E53" s="139">
        <v>469</v>
      </c>
      <c r="F53" s="139">
        <v>592</v>
      </c>
      <c r="G53" s="139">
        <v>363</v>
      </c>
      <c r="H53" s="139">
        <v>175</v>
      </c>
      <c r="I53" s="139">
        <v>119</v>
      </c>
      <c r="J53" s="139">
        <v>84</v>
      </c>
      <c r="K53" s="139">
        <v>50</v>
      </c>
      <c r="L53" s="139">
        <v>24</v>
      </c>
      <c r="M53" s="139">
        <v>24</v>
      </c>
      <c r="N53" s="139">
        <v>17</v>
      </c>
      <c r="O53" s="139">
        <v>18</v>
      </c>
      <c r="P53" s="139">
        <v>21</v>
      </c>
    </row>
    <row r="54" spans="1:16" x14ac:dyDescent="0.2">
      <c r="A54" s="130" t="s">
        <v>273</v>
      </c>
      <c r="B54" s="131">
        <v>1852</v>
      </c>
      <c r="C54" s="132" t="s">
        <v>14</v>
      </c>
      <c r="D54" s="131">
        <v>88</v>
      </c>
      <c r="E54" s="131">
        <v>463</v>
      </c>
      <c r="F54" s="131">
        <v>581</v>
      </c>
      <c r="G54" s="131">
        <v>342</v>
      </c>
      <c r="H54" s="131">
        <v>138</v>
      </c>
      <c r="I54" s="131">
        <v>89</v>
      </c>
      <c r="J54" s="131">
        <v>52</v>
      </c>
      <c r="K54" s="131">
        <v>31</v>
      </c>
      <c r="L54" s="131">
        <v>14</v>
      </c>
      <c r="M54" s="131">
        <v>14</v>
      </c>
      <c r="N54" s="131">
        <v>8</v>
      </c>
      <c r="O54" s="131">
        <v>11</v>
      </c>
      <c r="P54" s="131">
        <v>21</v>
      </c>
    </row>
    <row r="55" spans="1:16" x14ac:dyDescent="0.2">
      <c r="A55" s="136" t="s">
        <v>274</v>
      </c>
      <c r="B55" s="139">
        <v>182</v>
      </c>
      <c r="C55" s="140" t="s">
        <v>14</v>
      </c>
      <c r="D55" s="140" t="s">
        <v>14</v>
      </c>
      <c r="E55" s="139">
        <v>6</v>
      </c>
      <c r="F55" s="139">
        <v>11</v>
      </c>
      <c r="G55" s="139">
        <v>20</v>
      </c>
      <c r="H55" s="139">
        <v>37</v>
      </c>
      <c r="I55" s="139">
        <v>30</v>
      </c>
      <c r="J55" s="139">
        <v>32</v>
      </c>
      <c r="K55" s="139">
        <v>19</v>
      </c>
      <c r="L55" s="139">
        <v>10</v>
      </c>
      <c r="M55" s="139">
        <v>5</v>
      </c>
      <c r="N55" s="139">
        <v>6</v>
      </c>
      <c r="O55" s="139">
        <v>6</v>
      </c>
      <c r="P55" s="140" t="s">
        <v>14</v>
      </c>
    </row>
    <row r="56" spans="1:16" x14ac:dyDescent="0.2">
      <c r="A56" s="130" t="s">
        <v>275</v>
      </c>
      <c r="B56" s="131">
        <v>11</v>
      </c>
      <c r="C56" s="131">
        <v>1</v>
      </c>
      <c r="D56" s="132" t="s">
        <v>14</v>
      </c>
      <c r="E56" s="132" t="s">
        <v>14</v>
      </c>
      <c r="F56" s="132" t="s">
        <v>14</v>
      </c>
      <c r="G56" s="131">
        <v>1</v>
      </c>
      <c r="H56" s="132" t="s">
        <v>14</v>
      </c>
      <c r="I56" s="132" t="s">
        <v>14</v>
      </c>
      <c r="J56" s="132" t="s">
        <v>14</v>
      </c>
      <c r="K56" s="132" t="s">
        <v>14</v>
      </c>
      <c r="L56" s="132" t="s">
        <v>14</v>
      </c>
      <c r="M56" s="131">
        <v>5</v>
      </c>
      <c r="N56" s="131">
        <v>3</v>
      </c>
      <c r="O56" s="131">
        <v>1</v>
      </c>
      <c r="P56" s="132" t="s">
        <v>14</v>
      </c>
    </row>
    <row r="57" spans="1:16" x14ac:dyDescent="0.2">
      <c r="A57" s="141" t="s">
        <v>28</v>
      </c>
      <c r="B57" s="139">
        <v>1001</v>
      </c>
      <c r="C57" s="140" t="s">
        <v>14</v>
      </c>
      <c r="D57" s="139">
        <v>19</v>
      </c>
      <c r="E57" s="139">
        <v>197</v>
      </c>
      <c r="F57" s="139">
        <v>230</v>
      </c>
      <c r="G57" s="139">
        <v>205</v>
      </c>
      <c r="H57" s="139">
        <v>104</v>
      </c>
      <c r="I57" s="139">
        <v>66</v>
      </c>
      <c r="J57" s="139">
        <v>50</v>
      </c>
      <c r="K57" s="139">
        <v>33</v>
      </c>
      <c r="L57" s="139">
        <v>28</v>
      </c>
      <c r="M57" s="139">
        <v>23</v>
      </c>
      <c r="N57" s="139">
        <v>18</v>
      </c>
      <c r="O57" s="139">
        <v>28</v>
      </c>
      <c r="P57" s="140" t="s">
        <v>14</v>
      </c>
    </row>
    <row r="58" spans="1:16" x14ac:dyDescent="0.2">
      <c r="A58" s="130" t="s">
        <v>273</v>
      </c>
      <c r="B58" s="131">
        <v>908</v>
      </c>
      <c r="C58" s="132" t="s">
        <v>14</v>
      </c>
      <c r="D58" s="131">
        <v>19</v>
      </c>
      <c r="E58" s="131">
        <v>194</v>
      </c>
      <c r="F58" s="131">
        <v>228</v>
      </c>
      <c r="G58" s="131">
        <v>192</v>
      </c>
      <c r="H58" s="131">
        <v>97</v>
      </c>
      <c r="I58" s="131">
        <v>55</v>
      </c>
      <c r="J58" s="131">
        <v>42</v>
      </c>
      <c r="K58" s="131">
        <v>23</v>
      </c>
      <c r="L58" s="131">
        <v>22</v>
      </c>
      <c r="M58" s="131">
        <v>9</v>
      </c>
      <c r="N58" s="131">
        <v>10</v>
      </c>
      <c r="O58" s="131">
        <v>17</v>
      </c>
      <c r="P58" s="132" t="s">
        <v>14</v>
      </c>
    </row>
    <row r="59" spans="1:16" x14ac:dyDescent="0.2">
      <c r="A59" s="136" t="s">
        <v>274</v>
      </c>
      <c r="B59" s="139">
        <v>78</v>
      </c>
      <c r="C59" s="140" t="s">
        <v>14</v>
      </c>
      <c r="D59" s="140" t="s">
        <v>14</v>
      </c>
      <c r="E59" s="139">
        <v>2</v>
      </c>
      <c r="F59" s="139">
        <v>2</v>
      </c>
      <c r="G59" s="139">
        <v>13</v>
      </c>
      <c r="H59" s="139">
        <v>4</v>
      </c>
      <c r="I59" s="139">
        <v>10</v>
      </c>
      <c r="J59" s="139">
        <v>8</v>
      </c>
      <c r="K59" s="139">
        <v>9</v>
      </c>
      <c r="L59" s="139">
        <v>6</v>
      </c>
      <c r="M59" s="139">
        <v>12</v>
      </c>
      <c r="N59" s="139">
        <v>8</v>
      </c>
      <c r="O59" s="139">
        <v>4</v>
      </c>
      <c r="P59" s="140" t="s">
        <v>14</v>
      </c>
    </row>
    <row r="60" spans="1:16" x14ac:dyDescent="0.2">
      <c r="A60" s="130" t="s">
        <v>275</v>
      </c>
      <c r="B60" s="131">
        <v>15</v>
      </c>
      <c r="C60" s="132" t="s">
        <v>14</v>
      </c>
      <c r="D60" s="132" t="s">
        <v>14</v>
      </c>
      <c r="E60" s="131">
        <v>1</v>
      </c>
      <c r="F60" s="132" t="s">
        <v>14</v>
      </c>
      <c r="G60" s="132" t="s">
        <v>14</v>
      </c>
      <c r="H60" s="131">
        <v>3</v>
      </c>
      <c r="I60" s="131">
        <v>1</v>
      </c>
      <c r="J60" s="132" t="s">
        <v>14</v>
      </c>
      <c r="K60" s="131">
        <v>1</v>
      </c>
      <c r="L60" s="132" t="s">
        <v>14</v>
      </c>
      <c r="M60" s="131">
        <v>2</v>
      </c>
      <c r="N60" s="132" t="s">
        <v>14</v>
      </c>
      <c r="O60" s="131">
        <v>7</v>
      </c>
      <c r="P60" s="132" t="s">
        <v>14</v>
      </c>
    </row>
    <row r="61" spans="1:16" x14ac:dyDescent="0.2">
      <c r="A61" s="138" t="s">
        <v>29</v>
      </c>
      <c r="B61" s="139">
        <v>14025</v>
      </c>
      <c r="C61" s="139">
        <v>3</v>
      </c>
      <c r="D61" s="139">
        <v>640</v>
      </c>
      <c r="E61" s="139">
        <v>3155</v>
      </c>
      <c r="F61" s="139">
        <v>3640</v>
      </c>
      <c r="G61" s="139">
        <v>2406</v>
      </c>
      <c r="H61" s="139">
        <v>1231</v>
      </c>
      <c r="I61" s="139">
        <v>758</v>
      </c>
      <c r="J61" s="139">
        <v>529</v>
      </c>
      <c r="K61" s="139">
        <v>399</v>
      </c>
      <c r="L61" s="139">
        <v>302</v>
      </c>
      <c r="M61" s="139">
        <v>216</v>
      </c>
      <c r="N61" s="139">
        <v>155</v>
      </c>
      <c r="O61" s="139">
        <v>213</v>
      </c>
      <c r="P61" s="139">
        <v>378</v>
      </c>
    </row>
    <row r="62" spans="1:16" x14ac:dyDescent="0.2">
      <c r="A62" s="130" t="s">
        <v>273</v>
      </c>
      <c r="B62" s="131">
        <v>12717</v>
      </c>
      <c r="C62" s="131">
        <v>2</v>
      </c>
      <c r="D62" s="131">
        <v>635</v>
      </c>
      <c r="E62" s="131">
        <v>3139</v>
      </c>
      <c r="F62" s="131">
        <v>3542</v>
      </c>
      <c r="G62" s="131">
        <v>2237</v>
      </c>
      <c r="H62" s="131">
        <v>1055</v>
      </c>
      <c r="I62" s="131">
        <v>580</v>
      </c>
      <c r="J62" s="131">
        <v>365</v>
      </c>
      <c r="K62" s="131">
        <v>237</v>
      </c>
      <c r="L62" s="131">
        <v>204</v>
      </c>
      <c r="M62" s="131">
        <v>133</v>
      </c>
      <c r="N62" s="131">
        <v>96</v>
      </c>
      <c r="O62" s="131">
        <v>149</v>
      </c>
      <c r="P62" s="131">
        <v>343</v>
      </c>
    </row>
    <row r="63" spans="1:16" x14ac:dyDescent="0.2">
      <c r="A63" s="136" t="s">
        <v>274</v>
      </c>
      <c r="B63" s="139">
        <v>1193</v>
      </c>
      <c r="C63" s="139">
        <v>1</v>
      </c>
      <c r="D63" s="139">
        <v>5</v>
      </c>
      <c r="E63" s="139">
        <v>15</v>
      </c>
      <c r="F63" s="139">
        <v>97</v>
      </c>
      <c r="G63" s="139">
        <v>164</v>
      </c>
      <c r="H63" s="139">
        <v>168</v>
      </c>
      <c r="I63" s="139">
        <v>171</v>
      </c>
      <c r="J63" s="139">
        <v>157</v>
      </c>
      <c r="K63" s="139">
        <v>147</v>
      </c>
      <c r="L63" s="139">
        <v>87</v>
      </c>
      <c r="M63" s="139">
        <v>70</v>
      </c>
      <c r="N63" s="139">
        <v>43</v>
      </c>
      <c r="O63" s="139">
        <v>35</v>
      </c>
      <c r="P63" s="139">
        <v>33</v>
      </c>
    </row>
    <row r="64" spans="1:16" x14ac:dyDescent="0.2">
      <c r="A64" s="130" t="s">
        <v>275</v>
      </c>
      <c r="B64" s="131">
        <v>115</v>
      </c>
      <c r="C64" s="132" t="s">
        <v>14</v>
      </c>
      <c r="D64" s="132" t="s">
        <v>14</v>
      </c>
      <c r="E64" s="131">
        <v>1</v>
      </c>
      <c r="F64" s="131">
        <v>1</v>
      </c>
      <c r="G64" s="131">
        <v>5</v>
      </c>
      <c r="H64" s="131">
        <v>8</v>
      </c>
      <c r="I64" s="131">
        <v>7</v>
      </c>
      <c r="J64" s="131">
        <v>7</v>
      </c>
      <c r="K64" s="131">
        <v>15</v>
      </c>
      <c r="L64" s="131">
        <v>11</v>
      </c>
      <c r="M64" s="131">
        <v>13</v>
      </c>
      <c r="N64" s="131">
        <v>16</v>
      </c>
      <c r="O64" s="131">
        <v>29</v>
      </c>
      <c r="P64" s="131">
        <v>2</v>
      </c>
    </row>
    <row r="65" spans="1:16" x14ac:dyDescent="0.2">
      <c r="A65" s="138" t="s">
        <v>30</v>
      </c>
      <c r="B65" s="139">
        <v>1667</v>
      </c>
      <c r="C65" s="139">
        <v>1</v>
      </c>
      <c r="D65" s="139">
        <v>69</v>
      </c>
      <c r="E65" s="139">
        <v>355</v>
      </c>
      <c r="F65" s="139">
        <v>379</v>
      </c>
      <c r="G65" s="139">
        <v>285</v>
      </c>
      <c r="H65" s="139">
        <v>175</v>
      </c>
      <c r="I65" s="139">
        <v>105</v>
      </c>
      <c r="J65" s="139">
        <v>83</v>
      </c>
      <c r="K65" s="139">
        <v>66</v>
      </c>
      <c r="L65" s="139">
        <v>30</v>
      </c>
      <c r="M65" s="139">
        <v>35</v>
      </c>
      <c r="N65" s="139">
        <v>25</v>
      </c>
      <c r="O65" s="139">
        <v>48</v>
      </c>
      <c r="P65" s="139">
        <v>11</v>
      </c>
    </row>
    <row r="66" spans="1:16" x14ac:dyDescent="0.2">
      <c r="A66" s="130" t="s">
        <v>273</v>
      </c>
      <c r="B66" s="131">
        <v>1544</v>
      </c>
      <c r="C66" s="131">
        <v>1</v>
      </c>
      <c r="D66" s="131">
        <v>69</v>
      </c>
      <c r="E66" s="131">
        <v>354</v>
      </c>
      <c r="F66" s="131">
        <v>374</v>
      </c>
      <c r="G66" s="131">
        <v>270</v>
      </c>
      <c r="H66" s="131">
        <v>156</v>
      </c>
      <c r="I66" s="131">
        <v>90</v>
      </c>
      <c r="J66" s="131">
        <v>65</v>
      </c>
      <c r="K66" s="131">
        <v>47</v>
      </c>
      <c r="L66" s="131">
        <v>23</v>
      </c>
      <c r="M66" s="131">
        <v>24</v>
      </c>
      <c r="N66" s="131">
        <v>23</v>
      </c>
      <c r="O66" s="131">
        <v>39</v>
      </c>
      <c r="P66" s="131">
        <v>9</v>
      </c>
    </row>
    <row r="67" spans="1:16" x14ac:dyDescent="0.2">
      <c r="A67" s="136" t="s">
        <v>274</v>
      </c>
      <c r="B67" s="139">
        <v>106</v>
      </c>
      <c r="C67" s="140" t="s">
        <v>14</v>
      </c>
      <c r="D67" s="140" t="s">
        <v>14</v>
      </c>
      <c r="E67" s="139">
        <v>1</v>
      </c>
      <c r="F67" s="139">
        <v>4</v>
      </c>
      <c r="G67" s="139">
        <v>14</v>
      </c>
      <c r="H67" s="139">
        <v>17</v>
      </c>
      <c r="I67" s="139">
        <v>11</v>
      </c>
      <c r="J67" s="139">
        <v>17</v>
      </c>
      <c r="K67" s="139">
        <v>17</v>
      </c>
      <c r="L67" s="139">
        <v>6</v>
      </c>
      <c r="M67" s="139">
        <v>9</v>
      </c>
      <c r="N67" s="139">
        <v>2</v>
      </c>
      <c r="O67" s="139">
        <v>6</v>
      </c>
      <c r="P67" s="139">
        <v>2</v>
      </c>
    </row>
    <row r="68" spans="1:16" x14ac:dyDescent="0.2">
      <c r="A68" s="130" t="s">
        <v>275</v>
      </c>
      <c r="B68" s="131">
        <v>17</v>
      </c>
      <c r="C68" s="132" t="s">
        <v>14</v>
      </c>
      <c r="D68" s="132" t="s">
        <v>14</v>
      </c>
      <c r="E68" s="132" t="s">
        <v>14</v>
      </c>
      <c r="F68" s="131">
        <v>1</v>
      </c>
      <c r="G68" s="131">
        <v>1</v>
      </c>
      <c r="H68" s="131">
        <v>2</v>
      </c>
      <c r="I68" s="131">
        <v>4</v>
      </c>
      <c r="J68" s="131">
        <v>1</v>
      </c>
      <c r="K68" s="131">
        <v>2</v>
      </c>
      <c r="L68" s="131">
        <v>1</v>
      </c>
      <c r="M68" s="131">
        <v>2</v>
      </c>
      <c r="N68" s="132" t="s">
        <v>14</v>
      </c>
      <c r="O68" s="131">
        <v>3</v>
      </c>
      <c r="P68" s="132" t="s">
        <v>14</v>
      </c>
    </row>
    <row r="69" spans="1:16" x14ac:dyDescent="0.2">
      <c r="A69" s="138" t="s">
        <v>31</v>
      </c>
      <c r="B69" s="139">
        <v>3616</v>
      </c>
      <c r="C69" s="139">
        <v>2</v>
      </c>
      <c r="D69" s="139">
        <v>307</v>
      </c>
      <c r="E69" s="139">
        <v>932</v>
      </c>
      <c r="F69" s="139">
        <v>923</v>
      </c>
      <c r="G69" s="139">
        <v>516</v>
      </c>
      <c r="H69" s="139">
        <v>278</v>
      </c>
      <c r="I69" s="139">
        <v>203</v>
      </c>
      <c r="J69" s="139">
        <v>113</v>
      </c>
      <c r="K69" s="139">
        <v>93</v>
      </c>
      <c r="L69" s="139">
        <v>70</v>
      </c>
      <c r="M69" s="139">
        <v>59</v>
      </c>
      <c r="N69" s="139">
        <v>42</v>
      </c>
      <c r="O69" s="139">
        <v>58</v>
      </c>
      <c r="P69" s="139">
        <v>20</v>
      </c>
    </row>
    <row r="70" spans="1:16" x14ac:dyDescent="0.2">
      <c r="A70" s="130" t="s">
        <v>273</v>
      </c>
      <c r="B70" s="131">
        <v>3347</v>
      </c>
      <c r="C70" s="131">
        <v>2</v>
      </c>
      <c r="D70" s="131">
        <v>307</v>
      </c>
      <c r="E70" s="131">
        <v>929</v>
      </c>
      <c r="F70" s="131">
        <v>906</v>
      </c>
      <c r="G70" s="131">
        <v>482</v>
      </c>
      <c r="H70" s="131">
        <v>228</v>
      </c>
      <c r="I70" s="131">
        <v>160</v>
      </c>
      <c r="J70" s="131">
        <v>86</v>
      </c>
      <c r="K70" s="131">
        <v>65</v>
      </c>
      <c r="L70" s="131">
        <v>50</v>
      </c>
      <c r="M70" s="131">
        <v>41</v>
      </c>
      <c r="N70" s="131">
        <v>29</v>
      </c>
      <c r="O70" s="131">
        <v>42</v>
      </c>
      <c r="P70" s="131">
        <v>20</v>
      </c>
    </row>
    <row r="71" spans="1:16" x14ac:dyDescent="0.2">
      <c r="A71" s="136" t="s">
        <v>274</v>
      </c>
      <c r="B71" s="139">
        <v>249</v>
      </c>
      <c r="C71" s="140" t="s">
        <v>14</v>
      </c>
      <c r="D71" s="140" t="s">
        <v>14</v>
      </c>
      <c r="E71" s="139">
        <v>3</v>
      </c>
      <c r="F71" s="139">
        <v>16</v>
      </c>
      <c r="G71" s="139">
        <v>34</v>
      </c>
      <c r="H71" s="139">
        <v>49</v>
      </c>
      <c r="I71" s="139">
        <v>43</v>
      </c>
      <c r="J71" s="139">
        <v>26</v>
      </c>
      <c r="K71" s="139">
        <v>28</v>
      </c>
      <c r="L71" s="139">
        <v>16</v>
      </c>
      <c r="M71" s="139">
        <v>16</v>
      </c>
      <c r="N71" s="139">
        <v>11</v>
      </c>
      <c r="O71" s="139">
        <v>7</v>
      </c>
      <c r="P71" s="140" t="s">
        <v>14</v>
      </c>
    </row>
    <row r="72" spans="1:16" x14ac:dyDescent="0.2">
      <c r="A72" s="130" t="s">
        <v>275</v>
      </c>
      <c r="B72" s="131">
        <v>20</v>
      </c>
      <c r="C72" s="132" t="s">
        <v>14</v>
      </c>
      <c r="D72" s="132" t="s">
        <v>14</v>
      </c>
      <c r="E72" s="132" t="s">
        <v>14</v>
      </c>
      <c r="F72" s="131">
        <v>1</v>
      </c>
      <c r="G72" s="132" t="s">
        <v>14</v>
      </c>
      <c r="H72" s="131">
        <v>1</v>
      </c>
      <c r="I72" s="132" t="s">
        <v>14</v>
      </c>
      <c r="J72" s="131">
        <v>1</v>
      </c>
      <c r="K72" s="132" t="s">
        <v>14</v>
      </c>
      <c r="L72" s="131">
        <v>4</v>
      </c>
      <c r="M72" s="131">
        <v>2</v>
      </c>
      <c r="N72" s="131">
        <v>2</v>
      </c>
      <c r="O72" s="131">
        <v>9</v>
      </c>
      <c r="P72" s="132" t="s">
        <v>14</v>
      </c>
    </row>
    <row r="73" spans="1:16" x14ac:dyDescent="0.2">
      <c r="A73" s="138" t="s">
        <v>32</v>
      </c>
      <c r="B73" s="139">
        <v>1208</v>
      </c>
      <c r="C73" s="139">
        <v>3</v>
      </c>
      <c r="D73" s="139">
        <v>260</v>
      </c>
      <c r="E73" s="139">
        <v>431</v>
      </c>
      <c r="F73" s="139">
        <v>226</v>
      </c>
      <c r="G73" s="139">
        <v>118</v>
      </c>
      <c r="H73" s="139">
        <v>53</v>
      </c>
      <c r="I73" s="139">
        <v>21</v>
      </c>
      <c r="J73" s="139">
        <v>27</v>
      </c>
      <c r="K73" s="139">
        <v>13</v>
      </c>
      <c r="L73" s="139">
        <v>11</v>
      </c>
      <c r="M73" s="139">
        <v>6</v>
      </c>
      <c r="N73" s="139">
        <v>4</v>
      </c>
      <c r="O73" s="139">
        <v>12</v>
      </c>
      <c r="P73" s="139">
        <v>23</v>
      </c>
    </row>
    <row r="74" spans="1:16" x14ac:dyDescent="0.2">
      <c r="A74" s="130" t="s">
        <v>273</v>
      </c>
      <c r="B74" s="131">
        <v>1163</v>
      </c>
      <c r="C74" s="131">
        <v>3</v>
      </c>
      <c r="D74" s="131">
        <v>260</v>
      </c>
      <c r="E74" s="131">
        <v>429</v>
      </c>
      <c r="F74" s="131">
        <v>222</v>
      </c>
      <c r="G74" s="131">
        <v>108</v>
      </c>
      <c r="H74" s="131">
        <v>52</v>
      </c>
      <c r="I74" s="131">
        <v>17</v>
      </c>
      <c r="J74" s="131">
        <v>20</v>
      </c>
      <c r="K74" s="131">
        <v>7</v>
      </c>
      <c r="L74" s="131">
        <v>7</v>
      </c>
      <c r="M74" s="131">
        <v>5</v>
      </c>
      <c r="N74" s="131">
        <v>4</v>
      </c>
      <c r="O74" s="131">
        <v>7</v>
      </c>
      <c r="P74" s="131">
        <v>22</v>
      </c>
    </row>
    <row r="75" spans="1:16" x14ac:dyDescent="0.2">
      <c r="A75" s="136" t="s">
        <v>274</v>
      </c>
      <c r="B75" s="139">
        <v>40</v>
      </c>
      <c r="C75" s="140" t="s">
        <v>14</v>
      </c>
      <c r="D75" s="140" t="s">
        <v>14</v>
      </c>
      <c r="E75" s="139">
        <v>2</v>
      </c>
      <c r="F75" s="139">
        <v>4</v>
      </c>
      <c r="G75" s="139">
        <v>10</v>
      </c>
      <c r="H75" s="139">
        <v>1</v>
      </c>
      <c r="I75" s="139">
        <v>4</v>
      </c>
      <c r="J75" s="139">
        <v>6</v>
      </c>
      <c r="K75" s="139">
        <v>5</v>
      </c>
      <c r="L75" s="139">
        <v>3</v>
      </c>
      <c r="M75" s="139">
        <v>1</v>
      </c>
      <c r="N75" s="140" t="s">
        <v>14</v>
      </c>
      <c r="O75" s="139">
        <v>3</v>
      </c>
      <c r="P75" s="139">
        <v>1</v>
      </c>
    </row>
    <row r="76" spans="1:16" x14ac:dyDescent="0.2">
      <c r="A76" s="130" t="s">
        <v>275</v>
      </c>
      <c r="B76" s="131">
        <v>5</v>
      </c>
      <c r="C76" s="132" t="s">
        <v>14</v>
      </c>
      <c r="D76" s="132" t="s">
        <v>14</v>
      </c>
      <c r="E76" s="132" t="s">
        <v>14</v>
      </c>
      <c r="F76" s="132" t="s">
        <v>14</v>
      </c>
      <c r="G76" s="132" t="s">
        <v>14</v>
      </c>
      <c r="H76" s="132" t="s">
        <v>14</v>
      </c>
      <c r="I76" s="132" t="s">
        <v>14</v>
      </c>
      <c r="J76" s="131">
        <v>1</v>
      </c>
      <c r="K76" s="131">
        <v>1</v>
      </c>
      <c r="L76" s="131">
        <v>1</v>
      </c>
      <c r="M76" s="132" t="s">
        <v>14</v>
      </c>
      <c r="N76" s="132" t="s">
        <v>14</v>
      </c>
      <c r="O76" s="131">
        <v>2</v>
      </c>
      <c r="P76" s="132" t="s">
        <v>14</v>
      </c>
    </row>
    <row r="77" spans="1:16" x14ac:dyDescent="0.2">
      <c r="A77" s="134" t="s">
        <v>33</v>
      </c>
      <c r="B77" s="139"/>
      <c r="C77" s="140"/>
      <c r="D77" s="140"/>
      <c r="E77" s="140"/>
      <c r="F77" s="140"/>
      <c r="G77" s="140"/>
      <c r="H77" s="140"/>
      <c r="I77" s="140"/>
      <c r="J77" s="139"/>
      <c r="K77" s="139"/>
      <c r="L77" s="139"/>
      <c r="M77" s="140"/>
      <c r="N77" s="140"/>
      <c r="O77" s="139"/>
      <c r="P77" s="140"/>
    </row>
    <row r="78" spans="1:16" x14ac:dyDescent="0.2">
      <c r="A78" s="124" t="s">
        <v>34</v>
      </c>
      <c r="B78" s="131">
        <v>391</v>
      </c>
      <c r="C78" s="132" t="s">
        <v>14</v>
      </c>
      <c r="D78" s="131">
        <v>13</v>
      </c>
      <c r="E78" s="131">
        <v>99</v>
      </c>
      <c r="F78" s="131">
        <v>118</v>
      </c>
      <c r="G78" s="131">
        <v>62</v>
      </c>
      <c r="H78" s="131">
        <v>43</v>
      </c>
      <c r="I78" s="131">
        <v>15</v>
      </c>
      <c r="J78" s="131">
        <v>13</v>
      </c>
      <c r="K78" s="131">
        <v>12</v>
      </c>
      <c r="L78" s="131">
        <v>6</v>
      </c>
      <c r="M78" s="131">
        <v>5</v>
      </c>
      <c r="N78" s="131">
        <v>2</v>
      </c>
      <c r="O78" s="131">
        <v>3</v>
      </c>
      <c r="P78" s="132" t="s">
        <v>14</v>
      </c>
    </row>
    <row r="79" spans="1:16" x14ac:dyDescent="0.2">
      <c r="A79" s="136" t="s">
        <v>273</v>
      </c>
      <c r="B79" s="139">
        <v>351</v>
      </c>
      <c r="C79" s="140" t="s">
        <v>14</v>
      </c>
      <c r="D79" s="139">
        <v>13</v>
      </c>
      <c r="E79" s="139">
        <v>98</v>
      </c>
      <c r="F79" s="139">
        <v>114</v>
      </c>
      <c r="G79" s="139">
        <v>58</v>
      </c>
      <c r="H79" s="139">
        <v>37</v>
      </c>
      <c r="I79" s="139">
        <v>11</v>
      </c>
      <c r="J79" s="139">
        <v>10</v>
      </c>
      <c r="K79" s="139">
        <v>5</v>
      </c>
      <c r="L79" s="139">
        <v>1</v>
      </c>
      <c r="M79" s="139">
        <v>3</v>
      </c>
      <c r="N79" s="139">
        <v>1</v>
      </c>
      <c r="O79" s="140" t="s">
        <v>14</v>
      </c>
      <c r="P79" s="140" t="s">
        <v>14</v>
      </c>
    </row>
    <row r="80" spans="1:16" x14ac:dyDescent="0.2">
      <c r="A80" s="130" t="s">
        <v>274</v>
      </c>
      <c r="B80" s="131">
        <v>34</v>
      </c>
      <c r="C80" s="132" t="s">
        <v>14</v>
      </c>
      <c r="D80" s="132" t="s">
        <v>14</v>
      </c>
      <c r="E80" s="131">
        <v>1</v>
      </c>
      <c r="F80" s="131">
        <v>4</v>
      </c>
      <c r="G80" s="131">
        <v>4</v>
      </c>
      <c r="H80" s="131">
        <v>6</v>
      </c>
      <c r="I80" s="131">
        <v>3</v>
      </c>
      <c r="J80" s="131">
        <v>2</v>
      </c>
      <c r="K80" s="131">
        <v>6</v>
      </c>
      <c r="L80" s="131">
        <v>4</v>
      </c>
      <c r="M80" s="131">
        <v>1</v>
      </c>
      <c r="N80" s="131">
        <v>1</v>
      </c>
      <c r="O80" s="131">
        <v>2</v>
      </c>
      <c r="P80" s="132" t="s">
        <v>14</v>
      </c>
    </row>
    <row r="81" spans="1:16" x14ac:dyDescent="0.2">
      <c r="A81" s="136" t="s">
        <v>275</v>
      </c>
      <c r="B81" s="139">
        <v>6</v>
      </c>
      <c r="C81" s="140" t="s">
        <v>14</v>
      </c>
      <c r="D81" s="140" t="s">
        <v>14</v>
      </c>
      <c r="E81" s="140" t="s">
        <v>14</v>
      </c>
      <c r="F81" s="140" t="s">
        <v>14</v>
      </c>
      <c r="G81" s="140" t="s">
        <v>14</v>
      </c>
      <c r="H81" s="140" t="s">
        <v>14</v>
      </c>
      <c r="I81" s="139">
        <v>1</v>
      </c>
      <c r="J81" s="139">
        <v>1</v>
      </c>
      <c r="K81" s="139">
        <v>1</v>
      </c>
      <c r="L81" s="139">
        <v>1</v>
      </c>
      <c r="M81" s="139">
        <v>1</v>
      </c>
      <c r="N81" s="140" t="s">
        <v>14</v>
      </c>
      <c r="O81" s="139">
        <v>1</v>
      </c>
      <c r="P81" s="140" t="s">
        <v>14</v>
      </c>
    </row>
    <row r="82" spans="1:16" x14ac:dyDescent="0.2">
      <c r="A82" s="124" t="s">
        <v>35</v>
      </c>
      <c r="B82" s="131">
        <v>340</v>
      </c>
      <c r="C82" s="132" t="s">
        <v>14</v>
      </c>
      <c r="D82" s="131">
        <v>11</v>
      </c>
      <c r="E82" s="131">
        <v>77</v>
      </c>
      <c r="F82" s="131">
        <v>111</v>
      </c>
      <c r="G82" s="131">
        <v>71</v>
      </c>
      <c r="H82" s="131">
        <v>39</v>
      </c>
      <c r="I82" s="131">
        <v>14</v>
      </c>
      <c r="J82" s="131">
        <v>5</v>
      </c>
      <c r="K82" s="131">
        <v>6</v>
      </c>
      <c r="L82" s="131">
        <v>1</v>
      </c>
      <c r="M82" s="132" t="s">
        <v>14</v>
      </c>
      <c r="N82" s="131">
        <v>1</v>
      </c>
      <c r="O82" s="131">
        <v>3</v>
      </c>
      <c r="P82" s="131">
        <v>1</v>
      </c>
    </row>
    <row r="83" spans="1:16" x14ac:dyDescent="0.2">
      <c r="A83" s="136" t="s">
        <v>273</v>
      </c>
      <c r="B83" s="139">
        <v>315</v>
      </c>
      <c r="C83" s="140" t="s">
        <v>14</v>
      </c>
      <c r="D83" s="139">
        <v>11</v>
      </c>
      <c r="E83" s="139">
        <v>77</v>
      </c>
      <c r="F83" s="139">
        <v>111</v>
      </c>
      <c r="G83" s="139">
        <v>69</v>
      </c>
      <c r="H83" s="139">
        <v>29</v>
      </c>
      <c r="I83" s="139">
        <v>9</v>
      </c>
      <c r="J83" s="139">
        <v>3</v>
      </c>
      <c r="K83" s="139">
        <v>3</v>
      </c>
      <c r="L83" s="140" t="s">
        <v>14</v>
      </c>
      <c r="M83" s="140" t="s">
        <v>14</v>
      </c>
      <c r="N83" s="139">
        <v>1</v>
      </c>
      <c r="O83" s="139">
        <v>1</v>
      </c>
      <c r="P83" s="139">
        <v>1</v>
      </c>
    </row>
    <row r="84" spans="1:16" x14ac:dyDescent="0.2">
      <c r="A84" s="130" t="s">
        <v>274</v>
      </c>
      <c r="B84" s="131">
        <v>21</v>
      </c>
      <c r="C84" s="132" t="s">
        <v>14</v>
      </c>
      <c r="D84" s="132" t="s">
        <v>14</v>
      </c>
      <c r="E84" s="132" t="s">
        <v>14</v>
      </c>
      <c r="F84" s="132" t="s">
        <v>14</v>
      </c>
      <c r="G84" s="131">
        <v>2</v>
      </c>
      <c r="H84" s="131">
        <v>9</v>
      </c>
      <c r="I84" s="131">
        <v>4</v>
      </c>
      <c r="J84" s="131">
        <v>2</v>
      </c>
      <c r="K84" s="131">
        <v>3</v>
      </c>
      <c r="L84" s="131">
        <v>1</v>
      </c>
      <c r="M84" s="132" t="s">
        <v>14</v>
      </c>
      <c r="N84" s="132" t="s">
        <v>14</v>
      </c>
      <c r="O84" s="132" t="s">
        <v>14</v>
      </c>
      <c r="P84" s="132" t="s">
        <v>14</v>
      </c>
    </row>
    <row r="85" spans="1:16" x14ac:dyDescent="0.2">
      <c r="A85" s="136" t="s">
        <v>275</v>
      </c>
      <c r="B85" s="139">
        <v>4</v>
      </c>
      <c r="C85" s="140" t="s">
        <v>14</v>
      </c>
      <c r="D85" s="140" t="s">
        <v>14</v>
      </c>
      <c r="E85" s="140" t="s">
        <v>14</v>
      </c>
      <c r="F85" s="140" t="s">
        <v>14</v>
      </c>
      <c r="G85" s="140" t="s">
        <v>14</v>
      </c>
      <c r="H85" s="139">
        <v>1</v>
      </c>
      <c r="I85" s="139">
        <v>1</v>
      </c>
      <c r="J85" s="140" t="s">
        <v>14</v>
      </c>
      <c r="K85" s="140" t="s">
        <v>14</v>
      </c>
      <c r="L85" s="140" t="s">
        <v>14</v>
      </c>
      <c r="M85" s="140" t="s">
        <v>14</v>
      </c>
      <c r="N85" s="140" t="s">
        <v>14</v>
      </c>
      <c r="O85" s="139">
        <v>2</v>
      </c>
      <c r="P85" s="140" t="s">
        <v>14</v>
      </c>
    </row>
    <row r="86" spans="1:16" x14ac:dyDescent="0.2">
      <c r="A86" s="124" t="s">
        <v>36</v>
      </c>
      <c r="B86" s="131">
        <v>284</v>
      </c>
      <c r="C86" s="132" t="s">
        <v>14</v>
      </c>
      <c r="D86" s="131">
        <v>15</v>
      </c>
      <c r="E86" s="131">
        <v>53</v>
      </c>
      <c r="F86" s="131">
        <v>83</v>
      </c>
      <c r="G86" s="131">
        <v>59</v>
      </c>
      <c r="H86" s="131">
        <v>31</v>
      </c>
      <c r="I86" s="131">
        <v>18</v>
      </c>
      <c r="J86" s="131">
        <v>9</v>
      </c>
      <c r="K86" s="131">
        <v>3</v>
      </c>
      <c r="L86" s="131">
        <v>5</v>
      </c>
      <c r="M86" s="131">
        <v>1</v>
      </c>
      <c r="N86" s="131">
        <v>2</v>
      </c>
      <c r="O86" s="131">
        <v>4</v>
      </c>
      <c r="P86" s="131">
        <v>1</v>
      </c>
    </row>
    <row r="87" spans="1:16" x14ac:dyDescent="0.2">
      <c r="A87" s="136" t="s">
        <v>273</v>
      </c>
      <c r="B87" s="139">
        <v>249</v>
      </c>
      <c r="C87" s="140" t="s">
        <v>14</v>
      </c>
      <c r="D87" s="139">
        <v>15</v>
      </c>
      <c r="E87" s="139">
        <v>53</v>
      </c>
      <c r="F87" s="139">
        <v>80</v>
      </c>
      <c r="G87" s="139">
        <v>52</v>
      </c>
      <c r="H87" s="139">
        <v>26</v>
      </c>
      <c r="I87" s="139">
        <v>10</v>
      </c>
      <c r="J87" s="139">
        <v>6</v>
      </c>
      <c r="K87" s="139">
        <v>1</v>
      </c>
      <c r="L87" s="139">
        <v>2</v>
      </c>
      <c r="M87" s="139">
        <v>1</v>
      </c>
      <c r="N87" s="140" t="s">
        <v>14</v>
      </c>
      <c r="O87" s="139">
        <v>2</v>
      </c>
      <c r="P87" s="139">
        <v>1</v>
      </c>
    </row>
    <row r="88" spans="1:16" x14ac:dyDescent="0.2">
      <c r="A88" s="130" t="s">
        <v>274</v>
      </c>
      <c r="B88" s="131">
        <v>29</v>
      </c>
      <c r="C88" s="132" t="s">
        <v>14</v>
      </c>
      <c r="D88" s="132" t="s">
        <v>14</v>
      </c>
      <c r="E88" s="132" t="s">
        <v>14</v>
      </c>
      <c r="F88" s="131">
        <v>3</v>
      </c>
      <c r="G88" s="131">
        <v>7</v>
      </c>
      <c r="H88" s="131">
        <v>4</v>
      </c>
      <c r="I88" s="131">
        <v>8</v>
      </c>
      <c r="J88" s="131">
        <v>3</v>
      </c>
      <c r="K88" s="131">
        <v>1</v>
      </c>
      <c r="L88" s="131">
        <v>2</v>
      </c>
      <c r="M88" s="132" t="s">
        <v>14</v>
      </c>
      <c r="N88" s="131">
        <v>1</v>
      </c>
      <c r="O88" s="132" t="s">
        <v>14</v>
      </c>
      <c r="P88" s="132" t="s">
        <v>14</v>
      </c>
    </row>
    <row r="89" spans="1:16" x14ac:dyDescent="0.2">
      <c r="A89" s="136" t="s">
        <v>275</v>
      </c>
      <c r="B89" s="139">
        <v>6</v>
      </c>
      <c r="C89" s="140" t="s">
        <v>14</v>
      </c>
      <c r="D89" s="140" t="s">
        <v>14</v>
      </c>
      <c r="E89" s="140" t="s">
        <v>14</v>
      </c>
      <c r="F89" s="140" t="s">
        <v>14</v>
      </c>
      <c r="G89" s="140" t="s">
        <v>14</v>
      </c>
      <c r="H89" s="139">
        <v>1</v>
      </c>
      <c r="I89" s="140" t="s">
        <v>14</v>
      </c>
      <c r="J89" s="140" t="s">
        <v>14</v>
      </c>
      <c r="K89" s="139">
        <v>1</v>
      </c>
      <c r="L89" s="139">
        <v>1</v>
      </c>
      <c r="M89" s="140" t="s">
        <v>14</v>
      </c>
      <c r="N89" s="139">
        <v>1</v>
      </c>
      <c r="O89" s="139">
        <v>2</v>
      </c>
      <c r="P89" s="140" t="s">
        <v>14</v>
      </c>
    </row>
    <row r="90" spans="1:16" x14ac:dyDescent="0.2">
      <c r="A90" s="124" t="s">
        <v>37</v>
      </c>
      <c r="B90" s="131">
        <v>327</v>
      </c>
      <c r="C90" s="132" t="s">
        <v>14</v>
      </c>
      <c r="D90" s="131">
        <v>10</v>
      </c>
      <c r="E90" s="131">
        <v>86</v>
      </c>
      <c r="F90" s="131">
        <v>95</v>
      </c>
      <c r="G90" s="131">
        <v>60</v>
      </c>
      <c r="H90" s="131">
        <v>30</v>
      </c>
      <c r="I90" s="131">
        <v>17</v>
      </c>
      <c r="J90" s="131">
        <v>16</v>
      </c>
      <c r="K90" s="131">
        <v>1</v>
      </c>
      <c r="L90" s="131">
        <v>3</v>
      </c>
      <c r="M90" s="131">
        <v>3</v>
      </c>
      <c r="N90" s="131">
        <v>3</v>
      </c>
      <c r="O90" s="131">
        <v>2</v>
      </c>
      <c r="P90" s="131">
        <v>1</v>
      </c>
    </row>
    <row r="91" spans="1:16" x14ac:dyDescent="0.2">
      <c r="A91" s="136" t="s">
        <v>273</v>
      </c>
      <c r="B91" s="139">
        <v>310</v>
      </c>
      <c r="C91" s="140" t="s">
        <v>14</v>
      </c>
      <c r="D91" s="139">
        <v>10</v>
      </c>
      <c r="E91" s="139">
        <v>86</v>
      </c>
      <c r="F91" s="139">
        <v>93</v>
      </c>
      <c r="G91" s="139">
        <v>59</v>
      </c>
      <c r="H91" s="139">
        <v>26</v>
      </c>
      <c r="I91" s="139">
        <v>17</v>
      </c>
      <c r="J91" s="139">
        <v>12</v>
      </c>
      <c r="K91" s="140" t="s">
        <v>14</v>
      </c>
      <c r="L91" s="139">
        <v>2</v>
      </c>
      <c r="M91" s="139">
        <v>1</v>
      </c>
      <c r="N91" s="139">
        <v>1</v>
      </c>
      <c r="O91" s="139">
        <v>2</v>
      </c>
      <c r="P91" s="139">
        <v>1</v>
      </c>
    </row>
    <row r="92" spans="1:16" x14ac:dyDescent="0.2">
      <c r="A92" s="130" t="s">
        <v>274</v>
      </c>
      <c r="B92" s="131">
        <v>15</v>
      </c>
      <c r="C92" s="132" t="s">
        <v>14</v>
      </c>
      <c r="D92" s="132" t="s">
        <v>14</v>
      </c>
      <c r="E92" s="132" t="s">
        <v>14</v>
      </c>
      <c r="F92" s="131">
        <v>2</v>
      </c>
      <c r="G92" s="131">
        <v>1</v>
      </c>
      <c r="H92" s="131">
        <v>4</v>
      </c>
      <c r="I92" s="132" t="s">
        <v>14</v>
      </c>
      <c r="J92" s="131">
        <v>4</v>
      </c>
      <c r="K92" s="131">
        <v>1</v>
      </c>
      <c r="L92" s="131">
        <v>1</v>
      </c>
      <c r="M92" s="131">
        <v>1</v>
      </c>
      <c r="N92" s="131">
        <v>1</v>
      </c>
      <c r="O92" s="132" t="s">
        <v>14</v>
      </c>
      <c r="P92" s="132" t="s">
        <v>14</v>
      </c>
    </row>
    <row r="93" spans="1:16" x14ac:dyDescent="0.2">
      <c r="A93" s="136" t="s">
        <v>275</v>
      </c>
      <c r="B93" s="139">
        <v>2</v>
      </c>
      <c r="C93" s="140" t="s">
        <v>14</v>
      </c>
      <c r="D93" s="140" t="s">
        <v>14</v>
      </c>
      <c r="E93" s="140" t="s">
        <v>14</v>
      </c>
      <c r="F93" s="140" t="s">
        <v>14</v>
      </c>
      <c r="G93" s="140" t="s">
        <v>14</v>
      </c>
      <c r="H93" s="140" t="s">
        <v>14</v>
      </c>
      <c r="I93" s="140" t="s">
        <v>14</v>
      </c>
      <c r="J93" s="140" t="s">
        <v>14</v>
      </c>
      <c r="K93" s="140" t="s">
        <v>14</v>
      </c>
      <c r="L93" s="140" t="s">
        <v>14</v>
      </c>
      <c r="M93" s="139">
        <v>1</v>
      </c>
      <c r="N93" s="139">
        <v>1</v>
      </c>
      <c r="O93" s="140" t="s">
        <v>14</v>
      </c>
      <c r="P93" s="140" t="s">
        <v>14</v>
      </c>
    </row>
    <row r="94" spans="1:16" x14ac:dyDescent="0.2">
      <c r="A94" s="124" t="s">
        <v>38</v>
      </c>
      <c r="B94" s="131">
        <v>427</v>
      </c>
      <c r="C94" s="132" t="s">
        <v>14</v>
      </c>
      <c r="D94" s="131">
        <v>14</v>
      </c>
      <c r="E94" s="131">
        <v>131</v>
      </c>
      <c r="F94" s="131">
        <v>118</v>
      </c>
      <c r="G94" s="131">
        <v>58</v>
      </c>
      <c r="H94" s="131">
        <v>40</v>
      </c>
      <c r="I94" s="131">
        <v>23</v>
      </c>
      <c r="J94" s="131">
        <v>14</v>
      </c>
      <c r="K94" s="131">
        <v>10</v>
      </c>
      <c r="L94" s="131">
        <v>9</v>
      </c>
      <c r="M94" s="131">
        <v>4</v>
      </c>
      <c r="N94" s="131">
        <v>3</v>
      </c>
      <c r="O94" s="131">
        <v>2</v>
      </c>
      <c r="P94" s="131">
        <v>1</v>
      </c>
    </row>
    <row r="95" spans="1:16" x14ac:dyDescent="0.2">
      <c r="A95" s="136" t="s">
        <v>273</v>
      </c>
      <c r="B95" s="139">
        <v>386</v>
      </c>
      <c r="C95" s="140" t="s">
        <v>14</v>
      </c>
      <c r="D95" s="139">
        <v>14</v>
      </c>
      <c r="E95" s="139">
        <v>129</v>
      </c>
      <c r="F95" s="139">
        <v>113</v>
      </c>
      <c r="G95" s="139">
        <v>50</v>
      </c>
      <c r="H95" s="139">
        <v>35</v>
      </c>
      <c r="I95" s="139">
        <v>18</v>
      </c>
      <c r="J95" s="139">
        <v>12</v>
      </c>
      <c r="K95" s="139">
        <v>3</v>
      </c>
      <c r="L95" s="139">
        <v>8</v>
      </c>
      <c r="M95" s="139">
        <v>1</v>
      </c>
      <c r="N95" s="139">
        <v>3</v>
      </c>
      <c r="O95" s="140" t="s">
        <v>14</v>
      </c>
      <c r="P95" s="140" t="s">
        <v>14</v>
      </c>
    </row>
    <row r="96" spans="1:16" x14ac:dyDescent="0.2">
      <c r="A96" s="130" t="s">
        <v>274</v>
      </c>
      <c r="B96" s="131">
        <v>37</v>
      </c>
      <c r="C96" s="132" t="s">
        <v>14</v>
      </c>
      <c r="D96" s="132" t="s">
        <v>14</v>
      </c>
      <c r="E96" s="131">
        <v>2</v>
      </c>
      <c r="F96" s="131">
        <v>5</v>
      </c>
      <c r="G96" s="131">
        <v>8</v>
      </c>
      <c r="H96" s="131">
        <v>5</v>
      </c>
      <c r="I96" s="131">
        <v>5</v>
      </c>
      <c r="J96" s="131">
        <v>2</v>
      </c>
      <c r="K96" s="131">
        <v>5</v>
      </c>
      <c r="L96" s="131">
        <v>1</v>
      </c>
      <c r="M96" s="131">
        <v>2</v>
      </c>
      <c r="N96" s="132" t="s">
        <v>14</v>
      </c>
      <c r="O96" s="131">
        <v>1</v>
      </c>
      <c r="P96" s="131">
        <v>1</v>
      </c>
    </row>
    <row r="97" spans="1:16" x14ac:dyDescent="0.2">
      <c r="A97" s="136" t="s">
        <v>275</v>
      </c>
      <c r="B97" s="139">
        <v>4</v>
      </c>
      <c r="C97" s="140" t="s">
        <v>14</v>
      </c>
      <c r="D97" s="140" t="s">
        <v>14</v>
      </c>
      <c r="E97" s="140" t="s">
        <v>14</v>
      </c>
      <c r="F97" s="140" t="s">
        <v>14</v>
      </c>
      <c r="G97" s="140" t="s">
        <v>14</v>
      </c>
      <c r="H97" s="140" t="s">
        <v>14</v>
      </c>
      <c r="I97" s="140" t="s">
        <v>14</v>
      </c>
      <c r="J97" s="140" t="s">
        <v>14</v>
      </c>
      <c r="K97" s="139">
        <v>2</v>
      </c>
      <c r="L97" s="140" t="s">
        <v>14</v>
      </c>
      <c r="M97" s="139">
        <v>1</v>
      </c>
      <c r="N97" s="140" t="s">
        <v>14</v>
      </c>
      <c r="O97" s="139">
        <v>1</v>
      </c>
      <c r="P97" s="140" t="s">
        <v>14</v>
      </c>
    </row>
    <row r="98" spans="1:16" x14ac:dyDescent="0.2">
      <c r="A98" s="124" t="s">
        <v>39</v>
      </c>
      <c r="B98" s="131">
        <v>444</v>
      </c>
      <c r="C98" s="132" t="s">
        <v>14</v>
      </c>
      <c r="D98" s="131">
        <v>13</v>
      </c>
      <c r="E98" s="131">
        <v>123</v>
      </c>
      <c r="F98" s="131">
        <v>139</v>
      </c>
      <c r="G98" s="131">
        <v>84</v>
      </c>
      <c r="H98" s="131">
        <v>43</v>
      </c>
      <c r="I98" s="131">
        <v>20</v>
      </c>
      <c r="J98" s="131">
        <v>6</v>
      </c>
      <c r="K98" s="131">
        <v>8</v>
      </c>
      <c r="L98" s="131">
        <v>3</v>
      </c>
      <c r="M98" s="131">
        <v>2</v>
      </c>
      <c r="N98" s="131">
        <v>1</v>
      </c>
      <c r="O98" s="131">
        <v>2</v>
      </c>
      <c r="P98" s="132" t="s">
        <v>14</v>
      </c>
    </row>
    <row r="99" spans="1:16" x14ac:dyDescent="0.2">
      <c r="A99" s="136" t="s">
        <v>273</v>
      </c>
      <c r="B99" s="139">
        <v>414</v>
      </c>
      <c r="C99" s="140" t="s">
        <v>14</v>
      </c>
      <c r="D99" s="139">
        <v>13</v>
      </c>
      <c r="E99" s="139">
        <v>123</v>
      </c>
      <c r="F99" s="139">
        <v>139</v>
      </c>
      <c r="G99" s="139">
        <v>77</v>
      </c>
      <c r="H99" s="139">
        <v>38</v>
      </c>
      <c r="I99" s="139">
        <v>14</v>
      </c>
      <c r="J99" s="139">
        <v>4</v>
      </c>
      <c r="K99" s="139">
        <v>4</v>
      </c>
      <c r="L99" s="140" t="s">
        <v>14</v>
      </c>
      <c r="M99" s="140" t="s">
        <v>14</v>
      </c>
      <c r="N99" s="139">
        <v>1</v>
      </c>
      <c r="O99" s="139">
        <v>1</v>
      </c>
      <c r="P99" s="140" t="s">
        <v>14</v>
      </c>
    </row>
    <row r="100" spans="1:16" x14ac:dyDescent="0.2">
      <c r="A100" s="130" t="s">
        <v>274</v>
      </c>
      <c r="B100" s="131">
        <v>24</v>
      </c>
      <c r="C100" s="132" t="s">
        <v>14</v>
      </c>
      <c r="D100" s="132" t="s">
        <v>14</v>
      </c>
      <c r="E100" s="132" t="s">
        <v>14</v>
      </c>
      <c r="F100" s="132" t="s">
        <v>14</v>
      </c>
      <c r="G100" s="131">
        <v>7</v>
      </c>
      <c r="H100" s="131">
        <v>5</v>
      </c>
      <c r="I100" s="131">
        <v>3</v>
      </c>
      <c r="J100" s="131">
        <v>1</v>
      </c>
      <c r="K100" s="131">
        <v>4</v>
      </c>
      <c r="L100" s="131">
        <v>2</v>
      </c>
      <c r="M100" s="131">
        <v>2</v>
      </c>
      <c r="N100" s="132" t="s">
        <v>14</v>
      </c>
      <c r="O100" s="132" t="s">
        <v>14</v>
      </c>
      <c r="P100" s="132" t="s">
        <v>14</v>
      </c>
    </row>
    <row r="101" spans="1:16" x14ac:dyDescent="0.2">
      <c r="A101" s="136" t="s">
        <v>275</v>
      </c>
      <c r="B101" s="139">
        <v>6</v>
      </c>
      <c r="C101" s="140" t="s">
        <v>14</v>
      </c>
      <c r="D101" s="140" t="s">
        <v>14</v>
      </c>
      <c r="E101" s="140" t="s">
        <v>14</v>
      </c>
      <c r="F101" s="140" t="s">
        <v>14</v>
      </c>
      <c r="G101" s="140" t="s">
        <v>14</v>
      </c>
      <c r="H101" s="140" t="s">
        <v>14</v>
      </c>
      <c r="I101" s="139">
        <v>3</v>
      </c>
      <c r="J101" s="139">
        <v>1</v>
      </c>
      <c r="K101" s="140" t="s">
        <v>14</v>
      </c>
      <c r="L101" s="139">
        <v>1</v>
      </c>
      <c r="M101" s="140" t="s">
        <v>14</v>
      </c>
      <c r="N101" s="140" t="s">
        <v>14</v>
      </c>
      <c r="O101" s="139">
        <v>1</v>
      </c>
      <c r="P101" s="140" t="s">
        <v>14</v>
      </c>
    </row>
    <row r="102" spans="1:16" x14ac:dyDescent="0.2">
      <c r="A102" s="123" t="s">
        <v>40</v>
      </c>
      <c r="B102" s="131"/>
      <c r="C102" s="132"/>
      <c r="D102" s="132"/>
      <c r="E102" s="132"/>
      <c r="F102" s="132"/>
      <c r="G102" s="132"/>
      <c r="H102" s="132"/>
      <c r="I102" s="131"/>
      <c r="J102" s="131"/>
      <c r="K102" s="132"/>
      <c r="L102" s="131"/>
      <c r="M102" s="132"/>
      <c r="N102" s="132"/>
      <c r="O102" s="131"/>
      <c r="P102" s="132"/>
    </row>
    <row r="103" spans="1:16" x14ac:dyDescent="0.2">
      <c r="A103" s="138" t="s">
        <v>41</v>
      </c>
      <c r="B103" s="139">
        <v>210</v>
      </c>
      <c r="C103" s="140" t="s">
        <v>14</v>
      </c>
      <c r="D103" s="139">
        <v>6</v>
      </c>
      <c r="E103" s="139">
        <v>55</v>
      </c>
      <c r="F103" s="139">
        <v>59</v>
      </c>
      <c r="G103" s="139">
        <v>32</v>
      </c>
      <c r="H103" s="139">
        <v>17</v>
      </c>
      <c r="I103" s="139">
        <v>11</v>
      </c>
      <c r="J103" s="139">
        <v>8</v>
      </c>
      <c r="K103" s="139">
        <v>16</v>
      </c>
      <c r="L103" s="139">
        <v>1</v>
      </c>
      <c r="M103" s="139">
        <v>3</v>
      </c>
      <c r="N103" s="140" t="s">
        <v>14</v>
      </c>
      <c r="O103" s="139">
        <v>1</v>
      </c>
      <c r="P103" s="139">
        <v>1</v>
      </c>
    </row>
    <row r="104" spans="1:16" x14ac:dyDescent="0.2">
      <c r="A104" s="130" t="s">
        <v>273</v>
      </c>
      <c r="B104" s="131">
        <v>176</v>
      </c>
      <c r="C104" s="132" t="s">
        <v>14</v>
      </c>
      <c r="D104" s="131">
        <v>6</v>
      </c>
      <c r="E104" s="131">
        <v>54</v>
      </c>
      <c r="F104" s="131">
        <v>53</v>
      </c>
      <c r="G104" s="131">
        <v>26</v>
      </c>
      <c r="H104" s="131">
        <v>14</v>
      </c>
      <c r="I104" s="131">
        <v>6</v>
      </c>
      <c r="J104" s="131">
        <v>4</v>
      </c>
      <c r="K104" s="131">
        <v>11</v>
      </c>
      <c r="L104" s="132" t="s">
        <v>14</v>
      </c>
      <c r="M104" s="131">
        <v>1</v>
      </c>
      <c r="N104" s="132" t="s">
        <v>14</v>
      </c>
      <c r="O104" s="132" t="s">
        <v>14</v>
      </c>
      <c r="P104" s="131">
        <v>1</v>
      </c>
    </row>
    <row r="105" spans="1:16" x14ac:dyDescent="0.2">
      <c r="A105" s="136" t="s">
        <v>274</v>
      </c>
      <c r="B105" s="139">
        <v>34</v>
      </c>
      <c r="C105" s="140" t="s">
        <v>14</v>
      </c>
      <c r="D105" s="140" t="s">
        <v>14</v>
      </c>
      <c r="E105" s="139">
        <v>1</v>
      </c>
      <c r="F105" s="139">
        <v>6</v>
      </c>
      <c r="G105" s="139">
        <v>6</v>
      </c>
      <c r="H105" s="139">
        <v>3</v>
      </c>
      <c r="I105" s="139">
        <v>5</v>
      </c>
      <c r="J105" s="139">
        <v>4</v>
      </c>
      <c r="K105" s="139">
        <v>5</v>
      </c>
      <c r="L105" s="139">
        <v>1</v>
      </c>
      <c r="M105" s="139">
        <v>2</v>
      </c>
      <c r="N105" s="140" t="s">
        <v>14</v>
      </c>
      <c r="O105" s="139">
        <v>1</v>
      </c>
      <c r="P105" s="140" t="s">
        <v>14</v>
      </c>
    </row>
    <row r="106" spans="1:16" x14ac:dyDescent="0.2">
      <c r="A106" s="123" t="s">
        <v>624</v>
      </c>
      <c r="B106" s="131">
        <v>2</v>
      </c>
      <c r="C106" s="132" t="s">
        <v>14</v>
      </c>
      <c r="D106" s="132" t="s">
        <v>14</v>
      </c>
      <c r="E106" s="131">
        <v>1</v>
      </c>
      <c r="F106" s="131">
        <v>1</v>
      </c>
      <c r="G106" s="132" t="s">
        <v>14</v>
      </c>
      <c r="H106" s="132" t="s">
        <v>14</v>
      </c>
      <c r="I106" s="132" t="s">
        <v>14</v>
      </c>
      <c r="J106" s="132" t="s">
        <v>14</v>
      </c>
      <c r="K106" s="132" t="s">
        <v>14</v>
      </c>
      <c r="L106" s="132" t="s">
        <v>14</v>
      </c>
      <c r="M106" s="132" t="s">
        <v>14</v>
      </c>
      <c r="N106" s="132" t="s">
        <v>14</v>
      </c>
      <c r="O106" s="132" t="s">
        <v>14</v>
      </c>
      <c r="P106" s="132" t="s">
        <v>14</v>
      </c>
    </row>
    <row r="107" spans="1:16" x14ac:dyDescent="0.2">
      <c r="A107" s="136" t="s">
        <v>273</v>
      </c>
      <c r="B107" s="139">
        <v>2</v>
      </c>
      <c r="C107" s="140" t="s">
        <v>14</v>
      </c>
      <c r="D107" s="140" t="s">
        <v>14</v>
      </c>
      <c r="E107" s="139">
        <v>1</v>
      </c>
      <c r="F107" s="139">
        <v>1</v>
      </c>
      <c r="G107" s="140" t="s">
        <v>14</v>
      </c>
      <c r="H107" s="140" t="s">
        <v>14</v>
      </c>
      <c r="I107" s="140" t="s">
        <v>14</v>
      </c>
      <c r="J107" s="140" t="s">
        <v>14</v>
      </c>
      <c r="K107" s="140" t="s">
        <v>14</v>
      </c>
      <c r="L107" s="140" t="s">
        <v>14</v>
      </c>
      <c r="M107" s="140" t="s">
        <v>14</v>
      </c>
      <c r="N107" s="140" t="s">
        <v>14</v>
      </c>
      <c r="O107" s="140" t="s">
        <v>14</v>
      </c>
      <c r="P107" s="140" t="s">
        <v>14</v>
      </c>
    </row>
    <row r="108" spans="1:16" x14ac:dyDescent="0.2">
      <c r="A108" s="123" t="s">
        <v>42</v>
      </c>
      <c r="B108" s="131">
        <v>190</v>
      </c>
      <c r="C108" s="132" t="s">
        <v>14</v>
      </c>
      <c r="D108" s="131">
        <v>2</v>
      </c>
      <c r="E108" s="131">
        <v>30</v>
      </c>
      <c r="F108" s="131">
        <v>36</v>
      </c>
      <c r="G108" s="131">
        <v>42</v>
      </c>
      <c r="H108" s="131">
        <v>16</v>
      </c>
      <c r="I108" s="131">
        <v>24</v>
      </c>
      <c r="J108" s="131">
        <v>11</v>
      </c>
      <c r="K108" s="131">
        <v>9</v>
      </c>
      <c r="L108" s="131">
        <v>10</v>
      </c>
      <c r="M108" s="131">
        <v>5</v>
      </c>
      <c r="N108" s="131">
        <v>2</v>
      </c>
      <c r="O108" s="131">
        <v>2</v>
      </c>
      <c r="P108" s="131">
        <v>1</v>
      </c>
    </row>
    <row r="109" spans="1:16" x14ac:dyDescent="0.2">
      <c r="A109" s="136" t="s">
        <v>273</v>
      </c>
      <c r="B109" s="139">
        <v>134</v>
      </c>
      <c r="C109" s="140" t="s">
        <v>14</v>
      </c>
      <c r="D109" s="139">
        <v>2</v>
      </c>
      <c r="E109" s="139">
        <v>30</v>
      </c>
      <c r="F109" s="139">
        <v>32</v>
      </c>
      <c r="G109" s="139">
        <v>33</v>
      </c>
      <c r="H109" s="139">
        <v>13</v>
      </c>
      <c r="I109" s="139">
        <v>14</v>
      </c>
      <c r="J109" s="139">
        <v>4</v>
      </c>
      <c r="K109" s="139">
        <v>2</v>
      </c>
      <c r="L109" s="139">
        <v>3</v>
      </c>
      <c r="M109" s="140" t="s">
        <v>14</v>
      </c>
      <c r="N109" s="140" t="s">
        <v>14</v>
      </c>
      <c r="O109" s="139">
        <v>1</v>
      </c>
      <c r="P109" s="140" t="s">
        <v>14</v>
      </c>
    </row>
    <row r="110" spans="1:16" x14ac:dyDescent="0.2">
      <c r="A110" s="130" t="s">
        <v>274</v>
      </c>
      <c r="B110" s="131">
        <v>53</v>
      </c>
      <c r="C110" s="132" t="s">
        <v>14</v>
      </c>
      <c r="D110" s="132" t="s">
        <v>14</v>
      </c>
      <c r="E110" s="132" t="s">
        <v>14</v>
      </c>
      <c r="F110" s="131">
        <v>4</v>
      </c>
      <c r="G110" s="131">
        <v>9</v>
      </c>
      <c r="H110" s="131">
        <v>3</v>
      </c>
      <c r="I110" s="131">
        <v>9</v>
      </c>
      <c r="J110" s="131">
        <v>6</v>
      </c>
      <c r="K110" s="131">
        <v>7</v>
      </c>
      <c r="L110" s="131">
        <v>7</v>
      </c>
      <c r="M110" s="131">
        <v>4</v>
      </c>
      <c r="N110" s="131">
        <v>2</v>
      </c>
      <c r="O110" s="131">
        <v>1</v>
      </c>
      <c r="P110" s="131">
        <v>1</v>
      </c>
    </row>
    <row r="111" spans="1:16" x14ac:dyDescent="0.2">
      <c r="A111" s="136" t="s">
        <v>275</v>
      </c>
      <c r="B111" s="139">
        <v>3</v>
      </c>
      <c r="C111" s="140" t="s">
        <v>14</v>
      </c>
      <c r="D111" s="140" t="s">
        <v>14</v>
      </c>
      <c r="E111" s="140" t="s">
        <v>14</v>
      </c>
      <c r="F111" s="140" t="s">
        <v>14</v>
      </c>
      <c r="G111" s="140" t="s">
        <v>14</v>
      </c>
      <c r="H111" s="140" t="s">
        <v>14</v>
      </c>
      <c r="I111" s="139">
        <v>1</v>
      </c>
      <c r="J111" s="139">
        <v>1</v>
      </c>
      <c r="K111" s="140" t="s">
        <v>14</v>
      </c>
      <c r="L111" s="140" t="s">
        <v>14</v>
      </c>
      <c r="M111" s="139">
        <v>1</v>
      </c>
      <c r="N111" s="140" t="s">
        <v>14</v>
      </c>
      <c r="O111" s="140" t="s">
        <v>14</v>
      </c>
      <c r="P111" s="140" t="s">
        <v>14</v>
      </c>
    </row>
    <row r="113" spans="1:1" x14ac:dyDescent="0.2">
      <c r="A113" s="750" t="s">
        <v>563</v>
      </c>
    </row>
  </sheetData>
  <mergeCells count="4">
    <mergeCell ref="B4:B5"/>
    <mergeCell ref="C4:P4"/>
    <mergeCell ref="A4:A5"/>
    <mergeCell ref="A2:P2"/>
  </mergeCells>
  <hyperlinks>
    <hyperlink ref="R1" location="Indice!A25" display="INICIO"/>
  </hyperlinks>
  <printOptions horizontalCentered="1"/>
  <pageMargins left="0.70866141732283472" right="0.70866141732283472" top="1.1023622047244095" bottom="0.74803149606299213" header="0.31496062992125984" footer="0.31496062992125984"/>
  <pageSetup scale="75" firstPageNumber="50" orientation="landscape" useFirstPageNumber="1" r:id="rId1"/>
  <headerFooter scaleWithDoc="0">
    <oddHeader>&amp;C&amp;"-,Negrita"&amp;20&amp;G</oddHeader>
    <oddFooter>&amp;C&amp;"-,Negrita"&amp;20&amp;P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S32"/>
  <sheetViews>
    <sheetView topLeftCell="A16" workbookViewId="0">
      <selection activeCell="A2" sqref="A2:Q2"/>
    </sheetView>
  </sheetViews>
  <sheetFormatPr baseColWidth="10" defaultRowHeight="12.75" x14ac:dyDescent="0.2"/>
  <cols>
    <col min="1" max="1" width="11.42578125" style="2"/>
    <col min="2" max="2" width="9.7109375" style="2" customWidth="1"/>
    <col min="3" max="3" width="9.140625" style="56" customWidth="1"/>
    <col min="4" max="17" width="8.42578125" style="56" customWidth="1"/>
    <col min="18" max="16384" width="11.42578125" style="2"/>
  </cols>
  <sheetData>
    <row r="1" spans="1:19" s="67" customFormat="1" ht="15" x14ac:dyDescent="0.25">
      <c r="C1" s="126"/>
      <c r="D1" s="126"/>
      <c r="E1" s="126"/>
      <c r="F1" s="126"/>
      <c r="G1" s="126"/>
      <c r="H1" s="126"/>
      <c r="I1" s="126"/>
      <c r="J1" s="126"/>
      <c r="K1" s="126"/>
      <c r="L1" s="126"/>
      <c r="M1" s="126"/>
      <c r="N1" s="126"/>
      <c r="O1" s="126"/>
      <c r="P1" s="126"/>
      <c r="Q1" s="126"/>
      <c r="S1" s="678" t="s">
        <v>344</v>
      </c>
    </row>
    <row r="2" spans="1:19" s="67" customFormat="1" ht="35.25" customHeight="1" x14ac:dyDescent="0.25">
      <c r="A2" s="855" t="s">
        <v>610</v>
      </c>
      <c r="B2" s="855"/>
      <c r="C2" s="855"/>
      <c r="D2" s="855"/>
      <c r="E2" s="855"/>
      <c r="F2" s="855"/>
      <c r="G2" s="855"/>
      <c r="H2" s="855"/>
      <c r="I2" s="855"/>
      <c r="J2" s="855"/>
      <c r="K2" s="855"/>
      <c r="L2" s="855"/>
      <c r="M2" s="855"/>
      <c r="N2" s="855"/>
      <c r="O2" s="855"/>
      <c r="P2" s="855"/>
      <c r="Q2" s="855"/>
    </row>
    <row r="3" spans="1:19" s="67" customFormat="1" ht="15" x14ac:dyDescent="0.25">
      <c r="A3" s="142"/>
      <c r="B3" s="142"/>
      <c r="C3" s="143"/>
      <c r="D3" s="143"/>
      <c r="E3" s="143"/>
      <c r="F3" s="143"/>
      <c r="G3" s="143"/>
      <c r="H3" s="143"/>
      <c r="I3" s="143"/>
      <c r="J3" s="143"/>
      <c r="K3" s="143"/>
      <c r="L3" s="143"/>
      <c r="M3" s="143"/>
      <c r="N3" s="143"/>
      <c r="O3" s="143"/>
      <c r="P3" s="143"/>
      <c r="Q3" s="143"/>
    </row>
    <row r="4" spans="1:19" s="127" customFormat="1" ht="15.75" customHeight="1" x14ac:dyDescent="0.25">
      <c r="A4" s="856" t="s">
        <v>611</v>
      </c>
      <c r="B4" s="857"/>
      <c r="C4" s="860" t="s">
        <v>254</v>
      </c>
      <c r="D4" s="860" t="s">
        <v>612</v>
      </c>
      <c r="E4" s="861"/>
      <c r="F4" s="861"/>
      <c r="G4" s="861"/>
      <c r="H4" s="861"/>
      <c r="I4" s="861"/>
      <c r="J4" s="861"/>
      <c r="K4" s="861"/>
      <c r="L4" s="861"/>
      <c r="M4" s="861"/>
      <c r="N4" s="861"/>
      <c r="O4" s="861"/>
      <c r="P4" s="861"/>
      <c r="Q4" s="861"/>
    </row>
    <row r="5" spans="1:19" s="127" customFormat="1" ht="45" x14ac:dyDescent="0.25">
      <c r="A5" s="858"/>
      <c r="B5" s="859"/>
      <c r="C5" s="860"/>
      <c r="D5" s="149" t="s">
        <v>255</v>
      </c>
      <c r="E5" s="149" t="s">
        <v>313</v>
      </c>
      <c r="F5" s="149" t="s">
        <v>314</v>
      </c>
      <c r="G5" s="149" t="s">
        <v>315</v>
      </c>
      <c r="H5" s="149" t="s">
        <v>316</v>
      </c>
      <c r="I5" s="149" t="s">
        <v>317</v>
      </c>
      <c r="J5" s="149" t="s">
        <v>318</v>
      </c>
      <c r="K5" s="149" t="s">
        <v>319</v>
      </c>
      <c r="L5" s="149" t="s">
        <v>320</v>
      </c>
      <c r="M5" s="149" t="s">
        <v>321</v>
      </c>
      <c r="N5" s="149" t="s">
        <v>322</v>
      </c>
      <c r="O5" s="149" t="s">
        <v>323</v>
      </c>
      <c r="P5" s="149" t="s">
        <v>324</v>
      </c>
      <c r="Q5" s="149" t="s">
        <v>268</v>
      </c>
    </row>
    <row r="6" spans="1:19" ht="17.25" customHeight="1" x14ac:dyDescent="0.2">
      <c r="A6" s="854" t="s">
        <v>269</v>
      </c>
      <c r="B6" s="854"/>
      <c r="C6" s="144">
        <v>57753</v>
      </c>
      <c r="D6" s="144">
        <v>373</v>
      </c>
      <c r="E6" s="144">
        <v>10594</v>
      </c>
      <c r="F6" s="144">
        <v>17401</v>
      </c>
      <c r="G6" s="144">
        <v>13546</v>
      </c>
      <c r="H6" s="144">
        <v>6759</v>
      </c>
      <c r="I6" s="144">
        <v>3157</v>
      </c>
      <c r="J6" s="144">
        <v>1919</v>
      </c>
      <c r="K6" s="144">
        <v>1275</v>
      </c>
      <c r="L6" s="144">
        <v>821</v>
      </c>
      <c r="M6" s="144">
        <v>474</v>
      </c>
      <c r="N6" s="144">
        <v>306</v>
      </c>
      <c r="O6" s="144">
        <v>206</v>
      </c>
      <c r="P6" s="144">
        <v>247</v>
      </c>
      <c r="Q6" s="144">
        <v>675</v>
      </c>
    </row>
    <row r="7" spans="1:19" ht="17.25" customHeight="1" x14ac:dyDescent="0.2">
      <c r="A7" s="46"/>
      <c r="B7" s="154" t="s">
        <v>270</v>
      </c>
      <c r="C7" s="155">
        <v>54069</v>
      </c>
      <c r="D7" s="155">
        <v>372</v>
      </c>
      <c r="E7" s="155">
        <v>10583</v>
      </c>
      <c r="F7" s="155">
        <v>17207</v>
      </c>
      <c r="G7" s="155">
        <v>13011</v>
      </c>
      <c r="H7" s="155">
        <v>6009</v>
      </c>
      <c r="I7" s="155">
        <v>2556</v>
      </c>
      <c r="J7" s="155">
        <v>1383</v>
      </c>
      <c r="K7" s="155">
        <v>852</v>
      </c>
      <c r="L7" s="155">
        <v>552</v>
      </c>
      <c r="M7" s="155">
        <v>339</v>
      </c>
      <c r="N7" s="155">
        <v>220</v>
      </c>
      <c r="O7" s="155">
        <v>152</v>
      </c>
      <c r="P7" s="155">
        <v>200</v>
      </c>
      <c r="Q7" s="155">
        <v>633</v>
      </c>
    </row>
    <row r="8" spans="1:19" ht="17.25" customHeight="1" x14ac:dyDescent="0.2">
      <c r="B8" s="145" t="s">
        <v>271</v>
      </c>
      <c r="C8" s="144">
        <v>3330</v>
      </c>
      <c r="D8" s="144">
        <v>1</v>
      </c>
      <c r="E8" s="144">
        <v>10</v>
      </c>
      <c r="F8" s="144">
        <v>186</v>
      </c>
      <c r="G8" s="144">
        <v>505</v>
      </c>
      <c r="H8" s="144">
        <v>707</v>
      </c>
      <c r="I8" s="144">
        <v>566</v>
      </c>
      <c r="J8" s="144">
        <v>493</v>
      </c>
      <c r="K8" s="144">
        <v>376</v>
      </c>
      <c r="L8" s="144">
        <v>227</v>
      </c>
      <c r="M8" s="144">
        <v>99</v>
      </c>
      <c r="N8" s="144">
        <v>58</v>
      </c>
      <c r="O8" s="144">
        <v>35</v>
      </c>
      <c r="P8" s="144">
        <v>26</v>
      </c>
      <c r="Q8" s="144">
        <v>41</v>
      </c>
    </row>
    <row r="9" spans="1:19" ht="17.25" customHeight="1" x14ac:dyDescent="0.2">
      <c r="A9" s="46"/>
      <c r="B9" s="154" t="s">
        <v>272</v>
      </c>
      <c r="C9" s="155">
        <v>354</v>
      </c>
      <c r="D9" s="156">
        <v>0</v>
      </c>
      <c r="E9" s="155">
        <v>1</v>
      </c>
      <c r="F9" s="155">
        <v>8</v>
      </c>
      <c r="G9" s="155">
        <v>30</v>
      </c>
      <c r="H9" s="155">
        <v>43</v>
      </c>
      <c r="I9" s="155">
        <v>35</v>
      </c>
      <c r="J9" s="155">
        <v>43</v>
      </c>
      <c r="K9" s="155">
        <v>47</v>
      </c>
      <c r="L9" s="155">
        <v>42</v>
      </c>
      <c r="M9" s="155">
        <v>36</v>
      </c>
      <c r="N9" s="155">
        <v>28</v>
      </c>
      <c r="O9" s="155">
        <v>19</v>
      </c>
      <c r="P9" s="155">
        <v>21</v>
      </c>
      <c r="Q9" s="155">
        <v>1</v>
      </c>
    </row>
    <row r="10" spans="1:19" ht="17.25" customHeight="1" x14ac:dyDescent="0.2">
      <c r="A10" s="854" t="s">
        <v>294</v>
      </c>
      <c r="B10" s="854"/>
      <c r="C10" s="144">
        <v>31414</v>
      </c>
      <c r="D10" s="144">
        <v>114</v>
      </c>
      <c r="E10" s="144">
        <v>6054</v>
      </c>
      <c r="F10" s="144">
        <v>10212</v>
      </c>
      <c r="G10" s="144">
        <v>7808</v>
      </c>
      <c r="H10" s="144">
        <v>3577</v>
      </c>
      <c r="I10" s="144">
        <v>1509</v>
      </c>
      <c r="J10" s="144">
        <v>825</v>
      </c>
      <c r="K10" s="144">
        <v>498</v>
      </c>
      <c r="L10" s="144">
        <v>290</v>
      </c>
      <c r="M10" s="144">
        <v>148</v>
      </c>
      <c r="N10" s="144">
        <v>94</v>
      </c>
      <c r="O10" s="144">
        <v>70</v>
      </c>
      <c r="P10" s="144">
        <v>71</v>
      </c>
      <c r="Q10" s="144">
        <v>144</v>
      </c>
    </row>
    <row r="11" spans="1:19" ht="17.25" customHeight="1" x14ac:dyDescent="0.2">
      <c r="A11" s="157"/>
      <c r="B11" s="158" t="s">
        <v>270</v>
      </c>
      <c r="C11" s="155">
        <v>29295</v>
      </c>
      <c r="D11" s="155">
        <v>114</v>
      </c>
      <c r="E11" s="155">
        <v>6048</v>
      </c>
      <c r="F11" s="155">
        <v>10087</v>
      </c>
      <c r="G11" s="155">
        <v>7464</v>
      </c>
      <c r="H11" s="155">
        <v>3126</v>
      </c>
      <c r="I11" s="155">
        <v>1164</v>
      </c>
      <c r="J11" s="155">
        <v>527</v>
      </c>
      <c r="K11" s="155">
        <v>278</v>
      </c>
      <c r="L11" s="155">
        <v>150</v>
      </c>
      <c r="M11" s="155">
        <v>80</v>
      </c>
      <c r="N11" s="155">
        <v>46</v>
      </c>
      <c r="O11" s="155">
        <v>36</v>
      </c>
      <c r="P11" s="155">
        <v>40</v>
      </c>
      <c r="Q11" s="155">
        <v>135</v>
      </c>
    </row>
    <row r="12" spans="1:19" ht="17.25" customHeight="1" x14ac:dyDescent="0.2">
      <c r="A12" s="147"/>
      <c r="B12" s="148" t="s">
        <v>271</v>
      </c>
      <c r="C12" s="144">
        <v>1911</v>
      </c>
      <c r="D12" s="146">
        <v>0</v>
      </c>
      <c r="E12" s="144">
        <v>5</v>
      </c>
      <c r="F12" s="144">
        <v>121</v>
      </c>
      <c r="G12" s="144">
        <v>322</v>
      </c>
      <c r="H12" s="144">
        <v>426</v>
      </c>
      <c r="I12" s="144">
        <v>328</v>
      </c>
      <c r="J12" s="144">
        <v>274</v>
      </c>
      <c r="K12" s="144">
        <v>197</v>
      </c>
      <c r="L12" s="144">
        <v>115</v>
      </c>
      <c r="M12" s="144">
        <v>50</v>
      </c>
      <c r="N12" s="144">
        <v>29</v>
      </c>
      <c r="O12" s="144">
        <v>22</v>
      </c>
      <c r="P12" s="144">
        <v>13</v>
      </c>
      <c r="Q12" s="144">
        <v>9</v>
      </c>
    </row>
    <row r="13" spans="1:19" ht="17.25" customHeight="1" x14ac:dyDescent="0.2">
      <c r="A13" s="157"/>
      <c r="B13" s="158" t="s">
        <v>272</v>
      </c>
      <c r="C13" s="155">
        <v>208</v>
      </c>
      <c r="D13" s="156">
        <v>0</v>
      </c>
      <c r="E13" s="155">
        <v>1</v>
      </c>
      <c r="F13" s="155">
        <v>4</v>
      </c>
      <c r="G13" s="155">
        <v>22</v>
      </c>
      <c r="H13" s="155">
        <v>25</v>
      </c>
      <c r="I13" s="155">
        <v>17</v>
      </c>
      <c r="J13" s="155">
        <v>24</v>
      </c>
      <c r="K13" s="155">
        <v>23</v>
      </c>
      <c r="L13" s="155">
        <v>25</v>
      </c>
      <c r="M13" s="155">
        <v>18</v>
      </c>
      <c r="N13" s="155">
        <v>19</v>
      </c>
      <c r="O13" s="155">
        <v>12</v>
      </c>
      <c r="P13" s="155">
        <v>18</v>
      </c>
      <c r="Q13" s="156">
        <v>0</v>
      </c>
    </row>
    <row r="14" spans="1:19" ht="17.25" customHeight="1" x14ac:dyDescent="0.2">
      <c r="A14" s="854" t="s">
        <v>295</v>
      </c>
      <c r="B14" s="854"/>
      <c r="C14" s="144">
        <v>23834</v>
      </c>
      <c r="D14" s="144">
        <v>246</v>
      </c>
      <c r="E14" s="144">
        <v>4068</v>
      </c>
      <c r="F14" s="144">
        <v>6407</v>
      </c>
      <c r="G14" s="144">
        <v>5159</v>
      </c>
      <c r="H14" s="144">
        <v>2882</v>
      </c>
      <c r="I14" s="144">
        <v>1507</v>
      </c>
      <c r="J14" s="144">
        <v>1006</v>
      </c>
      <c r="K14" s="144">
        <v>718</v>
      </c>
      <c r="L14" s="144">
        <v>496</v>
      </c>
      <c r="M14" s="144">
        <v>316</v>
      </c>
      <c r="N14" s="144">
        <v>204</v>
      </c>
      <c r="O14" s="144">
        <v>131</v>
      </c>
      <c r="P14" s="144">
        <v>168</v>
      </c>
      <c r="Q14" s="144">
        <v>526</v>
      </c>
    </row>
    <row r="15" spans="1:19" ht="17.25" customHeight="1" x14ac:dyDescent="0.2">
      <c r="A15" s="157"/>
      <c r="B15" s="158" t="s">
        <v>270</v>
      </c>
      <c r="C15" s="155">
        <v>22467</v>
      </c>
      <c r="D15" s="155">
        <v>245</v>
      </c>
      <c r="E15" s="155">
        <v>4063</v>
      </c>
      <c r="F15" s="155">
        <v>6347</v>
      </c>
      <c r="G15" s="155">
        <v>5000</v>
      </c>
      <c r="H15" s="155">
        <v>2620</v>
      </c>
      <c r="I15" s="155">
        <v>1286</v>
      </c>
      <c r="J15" s="155">
        <v>800</v>
      </c>
      <c r="K15" s="155">
        <v>533</v>
      </c>
      <c r="L15" s="155">
        <v>383</v>
      </c>
      <c r="M15" s="155">
        <v>256</v>
      </c>
      <c r="N15" s="155">
        <v>170</v>
      </c>
      <c r="O15" s="155">
        <v>113</v>
      </c>
      <c r="P15" s="155">
        <v>155</v>
      </c>
      <c r="Q15" s="155">
        <v>496</v>
      </c>
    </row>
    <row r="16" spans="1:19" ht="17.25" customHeight="1" x14ac:dyDescent="0.2">
      <c r="A16" s="147"/>
      <c r="B16" s="148" t="s">
        <v>271</v>
      </c>
      <c r="C16" s="144">
        <v>1240</v>
      </c>
      <c r="D16" s="144">
        <v>1</v>
      </c>
      <c r="E16" s="144">
        <v>5</v>
      </c>
      <c r="F16" s="144">
        <v>56</v>
      </c>
      <c r="G16" s="144">
        <v>151</v>
      </c>
      <c r="H16" s="144">
        <v>247</v>
      </c>
      <c r="I16" s="144">
        <v>206</v>
      </c>
      <c r="J16" s="144">
        <v>190</v>
      </c>
      <c r="K16" s="144">
        <v>162</v>
      </c>
      <c r="L16" s="144">
        <v>99</v>
      </c>
      <c r="M16" s="144">
        <v>45</v>
      </c>
      <c r="N16" s="144">
        <v>27</v>
      </c>
      <c r="O16" s="144">
        <v>12</v>
      </c>
      <c r="P16" s="144">
        <v>10</v>
      </c>
      <c r="Q16" s="144">
        <v>29</v>
      </c>
    </row>
    <row r="17" spans="1:17" ht="17.25" customHeight="1" x14ac:dyDescent="0.2">
      <c r="A17" s="157"/>
      <c r="B17" s="158" t="s">
        <v>272</v>
      </c>
      <c r="C17" s="155">
        <v>127</v>
      </c>
      <c r="D17" s="156">
        <v>0</v>
      </c>
      <c r="E17" s="156">
        <v>0</v>
      </c>
      <c r="F17" s="155">
        <v>4</v>
      </c>
      <c r="G17" s="155">
        <v>8</v>
      </c>
      <c r="H17" s="155">
        <v>15</v>
      </c>
      <c r="I17" s="155">
        <v>15</v>
      </c>
      <c r="J17" s="155">
        <v>16</v>
      </c>
      <c r="K17" s="155">
        <v>23</v>
      </c>
      <c r="L17" s="155">
        <v>14</v>
      </c>
      <c r="M17" s="155">
        <v>15</v>
      </c>
      <c r="N17" s="155">
        <v>7</v>
      </c>
      <c r="O17" s="155">
        <v>6</v>
      </c>
      <c r="P17" s="155">
        <v>3</v>
      </c>
      <c r="Q17" s="155">
        <v>1</v>
      </c>
    </row>
    <row r="18" spans="1:17" ht="17.25" customHeight="1" x14ac:dyDescent="0.2">
      <c r="A18" s="854" t="s">
        <v>296</v>
      </c>
      <c r="B18" s="854"/>
      <c r="C18" s="144">
        <v>2191</v>
      </c>
      <c r="D18" s="144">
        <v>13</v>
      </c>
      <c r="E18" s="144">
        <v>438</v>
      </c>
      <c r="F18" s="144">
        <v>704</v>
      </c>
      <c r="G18" s="144">
        <v>504</v>
      </c>
      <c r="H18" s="144">
        <v>240</v>
      </c>
      <c r="I18" s="144">
        <v>121</v>
      </c>
      <c r="J18" s="144">
        <v>69</v>
      </c>
      <c r="K18" s="144">
        <v>46</v>
      </c>
      <c r="L18" s="144">
        <v>27</v>
      </c>
      <c r="M18" s="144">
        <v>8</v>
      </c>
      <c r="N18" s="144">
        <v>8</v>
      </c>
      <c r="O18" s="144">
        <v>4</v>
      </c>
      <c r="P18" s="144">
        <v>7</v>
      </c>
      <c r="Q18" s="144">
        <v>2</v>
      </c>
    </row>
    <row r="19" spans="1:17" ht="17.25" customHeight="1" x14ac:dyDescent="0.2">
      <c r="A19" s="157"/>
      <c r="B19" s="158" t="s">
        <v>270</v>
      </c>
      <c r="C19" s="155">
        <v>2042</v>
      </c>
      <c r="D19" s="155">
        <v>13</v>
      </c>
      <c r="E19" s="155">
        <v>438</v>
      </c>
      <c r="F19" s="155">
        <v>696</v>
      </c>
      <c r="G19" s="155">
        <v>484</v>
      </c>
      <c r="H19" s="155">
        <v>211</v>
      </c>
      <c r="I19" s="155">
        <v>94</v>
      </c>
      <c r="J19" s="155">
        <v>47</v>
      </c>
      <c r="K19" s="155">
        <v>33</v>
      </c>
      <c r="L19" s="155">
        <v>13</v>
      </c>
      <c r="M19" s="155">
        <v>1</v>
      </c>
      <c r="N19" s="155">
        <v>4</v>
      </c>
      <c r="O19" s="155">
        <v>2</v>
      </c>
      <c r="P19" s="155">
        <v>4</v>
      </c>
      <c r="Q19" s="155">
        <v>2</v>
      </c>
    </row>
    <row r="20" spans="1:17" ht="17.25" customHeight="1" x14ac:dyDescent="0.2">
      <c r="A20" s="147"/>
      <c r="B20" s="148" t="s">
        <v>271</v>
      </c>
      <c r="C20" s="144">
        <v>131</v>
      </c>
      <c r="D20" s="146">
        <v>0</v>
      </c>
      <c r="E20" s="146">
        <v>0</v>
      </c>
      <c r="F20" s="144">
        <v>8</v>
      </c>
      <c r="G20" s="144">
        <v>20</v>
      </c>
      <c r="H20" s="144">
        <v>26</v>
      </c>
      <c r="I20" s="144">
        <v>24</v>
      </c>
      <c r="J20" s="144">
        <v>19</v>
      </c>
      <c r="K20" s="144">
        <v>12</v>
      </c>
      <c r="L20" s="144">
        <v>12</v>
      </c>
      <c r="M20" s="144">
        <v>4</v>
      </c>
      <c r="N20" s="144">
        <v>2</v>
      </c>
      <c r="O20" s="144">
        <v>1</v>
      </c>
      <c r="P20" s="144">
        <v>3</v>
      </c>
      <c r="Q20" s="146">
        <v>0</v>
      </c>
    </row>
    <row r="21" spans="1:17" ht="17.25" customHeight="1" x14ac:dyDescent="0.2">
      <c r="A21" s="157"/>
      <c r="B21" s="158" t="s">
        <v>272</v>
      </c>
      <c r="C21" s="155">
        <v>18</v>
      </c>
      <c r="D21" s="156">
        <v>0</v>
      </c>
      <c r="E21" s="156">
        <v>0</v>
      </c>
      <c r="F21" s="156">
        <v>0</v>
      </c>
      <c r="G21" s="156">
        <v>0</v>
      </c>
      <c r="H21" s="155">
        <v>3</v>
      </c>
      <c r="I21" s="155">
        <v>3</v>
      </c>
      <c r="J21" s="155">
        <v>3</v>
      </c>
      <c r="K21" s="155">
        <v>1</v>
      </c>
      <c r="L21" s="155">
        <v>2</v>
      </c>
      <c r="M21" s="155">
        <v>3</v>
      </c>
      <c r="N21" s="155">
        <v>2</v>
      </c>
      <c r="O21" s="155">
        <v>1</v>
      </c>
      <c r="P21" s="156">
        <v>0</v>
      </c>
      <c r="Q21" s="156">
        <v>0</v>
      </c>
    </row>
    <row r="22" spans="1:17" ht="17.25" customHeight="1" x14ac:dyDescent="0.2">
      <c r="A22" s="854" t="s">
        <v>297</v>
      </c>
      <c r="B22" s="854"/>
      <c r="C22" s="144">
        <v>206</v>
      </c>
      <c r="D22" s="146">
        <v>0</v>
      </c>
      <c r="E22" s="144">
        <v>29</v>
      </c>
      <c r="F22" s="144">
        <v>56</v>
      </c>
      <c r="G22" s="144">
        <v>50</v>
      </c>
      <c r="H22" s="144">
        <v>29</v>
      </c>
      <c r="I22" s="144">
        <v>15</v>
      </c>
      <c r="J22" s="144">
        <v>11</v>
      </c>
      <c r="K22" s="144">
        <v>6</v>
      </c>
      <c r="L22" s="144">
        <v>6</v>
      </c>
      <c r="M22" s="144">
        <v>1</v>
      </c>
      <c r="N22" s="146">
        <v>0</v>
      </c>
      <c r="O22" s="144">
        <v>1</v>
      </c>
      <c r="P22" s="144">
        <v>1</v>
      </c>
      <c r="Q22" s="144">
        <v>1</v>
      </c>
    </row>
    <row r="23" spans="1:17" ht="17.25" customHeight="1" x14ac:dyDescent="0.2">
      <c r="A23" s="157"/>
      <c r="B23" s="158" t="s">
        <v>270</v>
      </c>
      <c r="C23" s="155">
        <v>174</v>
      </c>
      <c r="D23" s="156">
        <v>0</v>
      </c>
      <c r="E23" s="155">
        <v>29</v>
      </c>
      <c r="F23" s="155">
        <v>55</v>
      </c>
      <c r="G23" s="155">
        <v>40</v>
      </c>
      <c r="H23" s="155">
        <v>26</v>
      </c>
      <c r="I23" s="155">
        <v>7</v>
      </c>
      <c r="J23" s="155">
        <v>4</v>
      </c>
      <c r="K23" s="155">
        <v>5</v>
      </c>
      <c r="L23" s="155">
        <v>5</v>
      </c>
      <c r="M23" s="155">
        <v>1</v>
      </c>
      <c r="N23" s="156">
        <v>0</v>
      </c>
      <c r="O23" s="155">
        <v>1</v>
      </c>
      <c r="P23" s="155">
        <v>1</v>
      </c>
      <c r="Q23" s="156">
        <v>0</v>
      </c>
    </row>
    <row r="24" spans="1:17" ht="17.25" customHeight="1" x14ac:dyDescent="0.2">
      <c r="A24" s="147"/>
      <c r="B24" s="148" t="s">
        <v>271</v>
      </c>
      <c r="C24" s="144">
        <v>31</v>
      </c>
      <c r="D24" s="146">
        <v>0</v>
      </c>
      <c r="E24" s="146">
        <v>0</v>
      </c>
      <c r="F24" s="144">
        <v>1</v>
      </c>
      <c r="G24" s="144">
        <v>10</v>
      </c>
      <c r="H24" s="144">
        <v>3</v>
      </c>
      <c r="I24" s="144">
        <v>8</v>
      </c>
      <c r="J24" s="144">
        <v>7</v>
      </c>
      <c r="K24" s="144">
        <v>1</v>
      </c>
      <c r="L24" s="146">
        <v>0</v>
      </c>
      <c r="M24" s="146">
        <v>0</v>
      </c>
      <c r="N24" s="146">
        <v>0</v>
      </c>
      <c r="O24" s="146">
        <v>0</v>
      </c>
      <c r="P24" s="146">
        <v>0</v>
      </c>
      <c r="Q24" s="144">
        <v>1</v>
      </c>
    </row>
    <row r="25" spans="1:17" ht="17.25" customHeight="1" x14ac:dyDescent="0.2">
      <c r="A25" s="157"/>
      <c r="B25" s="158" t="s">
        <v>272</v>
      </c>
      <c r="C25" s="155">
        <v>1</v>
      </c>
      <c r="D25" s="156">
        <v>0</v>
      </c>
      <c r="E25" s="156">
        <v>0</v>
      </c>
      <c r="F25" s="156">
        <v>0</v>
      </c>
      <c r="G25" s="156">
        <v>0</v>
      </c>
      <c r="H25" s="156">
        <v>0</v>
      </c>
      <c r="I25" s="156">
        <v>0</v>
      </c>
      <c r="J25" s="156">
        <v>0</v>
      </c>
      <c r="K25" s="156">
        <v>0</v>
      </c>
      <c r="L25" s="155">
        <v>1</v>
      </c>
      <c r="M25" s="156">
        <v>0</v>
      </c>
      <c r="N25" s="156">
        <v>0</v>
      </c>
      <c r="O25" s="156">
        <v>0</v>
      </c>
      <c r="P25" s="156">
        <v>0</v>
      </c>
      <c r="Q25" s="156">
        <v>0</v>
      </c>
    </row>
    <row r="26" spans="1:17" ht="17.25" customHeight="1" x14ac:dyDescent="0.2">
      <c r="A26" s="854" t="s">
        <v>567</v>
      </c>
      <c r="B26" s="854"/>
      <c r="C26" s="144">
        <v>1</v>
      </c>
      <c r="D26" s="146">
        <v>0</v>
      </c>
      <c r="E26" s="144">
        <v>1</v>
      </c>
      <c r="F26" s="146">
        <v>0</v>
      </c>
      <c r="G26" s="146">
        <v>0</v>
      </c>
      <c r="H26" s="146">
        <v>0</v>
      </c>
      <c r="I26" s="146">
        <v>0</v>
      </c>
      <c r="J26" s="146">
        <v>0</v>
      </c>
      <c r="K26" s="146">
        <v>0</v>
      </c>
      <c r="L26" s="146">
        <v>0</v>
      </c>
      <c r="M26" s="146">
        <v>0</v>
      </c>
      <c r="N26" s="146">
        <v>0</v>
      </c>
      <c r="O26" s="146">
        <v>0</v>
      </c>
      <c r="P26" s="146">
        <v>0</v>
      </c>
      <c r="Q26" s="146">
        <v>0</v>
      </c>
    </row>
    <row r="27" spans="1:17" ht="17.25" customHeight="1" x14ac:dyDescent="0.2">
      <c r="A27" s="157"/>
      <c r="B27" s="158" t="s">
        <v>270</v>
      </c>
      <c r="C27" s="155">
        <v>1</v>
      </c>
      <c r="D27" s="156">
        <v>0</v>
      </c>
      <c r="E27" s="155">
        <v>1</v>
      </c>
      <c r="F27" s="156">
        <v>0</v>
      </c>
      <c r="G27" s="156">
        <v>0</v>
      </c>
      <c r="H27" s="156">
        <v>0</v>
      </c>
      <c r="I27" s="156">
        <v>0</v>
      </c>
      <c r="J27" s="156">
        <v>0</v>
      </c>
      <c r="K27" s="156">
        <v>0</v>
      </c>
      <c r="L27" s="156">
        <v>0</v>
      </c>
      <c r="M27" s="156">
        <v>0</v>
      </c>
      <c r="N27" s="156">
        <v>0</v>
      </c>
      <c r="O27" s="156">
        <v>0</v>
      </c>
      <c r="P27" s="156">
        <v>0</v>
      </c>
      <c r="Q27" s="156">
        <v>0</v>
      </c>
    </row>
    <row r="28" spans="1:17" ht="17.25" customHeight="1" x14ac:dyDescent="0.2">
      <c r="A28" s="854" t="s">
        <v>42</v>
      </c>
      <c r="B28" s="854"/>
      <c r="C28" s="144">
        <v>107</v>
      </c>
      <c r="D28" s="146">
        <v>0</v>
      </c>
      <c r="E28" s="144">
        <v>4</v>
      </c>
      <c r="F28" s="144">
        <v>22</v>
      </c>
      <c r="G28" s="144">
        <v>25</v>
      </c>
      <c r="H28" s="144">
        <v>31</v>
      </c>
      <c r="I28" s="144">
        <v>5</v>
      </c>
      <c r="J28" s="144">
        <v>8</v>
      </c>
      <c r="K28" s="144">
        <v>7</v>
      </c>
      <c r="L28" s="144">
        <v>2</v>
      </c>
      <c r="M28" s="144">
        <v>1</v>
      </c>
      <c r="N28" s="146">
        <v>0</v>
      </c>
      <c r="O28" s="146">
        <v>0</v>
      </c>
      <c r="P28" s="146">
        <v>0</v>
      </c>
      <c r="Q28" s="144">
        <v>2</v>
      </c>
    </row>
    <row r="29" spans="1:17" ht="17.25" customHeight="1" x14ac:dyDescent="0.2">
      <c r="A29" s="157"/>
      <c r="B29" s="158" t="s">
        <v>270</v>
      </c>
      <c r="C29" s="155">
        <v>90</v>
      </c>
      <c r="D29" s="156">
        <v>0</v>
      </c>
      <c r="E29" s="155">
        <v>4</v>
      </c>
      <c r="F29" s="155">
        <v>22</v>
      </c>
      <c r="G29" s="155">
        <v>23</v>
      </c>
      <c r="H29" s="155">
        <v>26</v>
      </c>
      <c r="I29" s="155">
        <v>5</v>
      </c>
      <c r="J29" s="155">
        <v>5</v>
      </c>
      <c r="K29" s="155">
        <v>3</v>
      </c>
      <c r="L29" s="155">
        <v>1</v>
      </c>
      <c r="M29" s="155">
        <v>1</v>
      </c>
      <c r="N29" s="156">
        <v>0</v>
      </c>
      <c r="O29" s="156">
        <v>0</v>
      </c>
      <c r="P29" s="156">
        <v>0</v>
      </c>
      <c r="Q29" s="156">
        <v>0</v>
      </c>
    </row>
    <row r="30" spans="1:17" ht="17.25" customHeight="1" x14ac:dyDescent="0.2">
      <c r="A30" s="147"/>
      <c r="B30" s="148" t="s">
        <v>271</v>
      </c>
      <c r="C30" s="144">
        <v>17</v>
      </c>
      <c r="D30" s="146">
        <v>0</v>
      </c>
      <c r="E30" s="146">
        <v>0</v>
      </c>
      <c r="F30" s="146">
        <v>0</v>
      </c>
      <c r="G30" s="144">
        <v>2</v>
      </c>
      <c r="H30" s="144">
        <v>5</v>
      </c>
      <c r="I30" s="146">
        <v>0</v>
      </c>
      <c r="J30" s="144">
        <v>3</v>
      </c>
      <c r="K30" s="144">
        <v>4</v>
      </c>
      <c r="L30" s="144">
        <v>1</v>
      </c>
      <c r="M30" s="146">
        <v>0</v>
      </c>
      <c r="N30" s="146">
        <v>0</v>
      </c>
      <c r="O30" s="146">
        <v>0</v>
      </c>
      <c r="P30" s="146">
        <v>0</v>
      </c>
      <c r="Q30" s="144">
        <v>2</v>
      </c>
    </row>
    <row r="32" spans="1:17" x14ac:dyDescent="0.2">
      <c r="A32" s="750" t="s">
        <v>563</v>
      </c>
    </row>
  </sheetData>
  <mergeCells count="11">
    <mergeCell ref="A28:B28"/>
    <mergeCell ref="A2:Q2"/>
    <mergeCell ref="A4:B5"/>
    <mergeCell ref="A10:B10"/>
    <mergeCell ref="A6:B6"/>
    <mergeCell ref="A14:B14"/>
    <mergeCell ref="A18:B18"/>
    <mergeCell ref="C4:C5"/>
    <mergeCell ref="D4:Q4"/>
    <mergeCell ref="A22:B22"/>
    <mergeCell ref="A26:B26"/>
  </mergeCells>
  <hyperlinks>
    <hyperlink ref="S1" location="Indice!A26" display="INICIO"/>
  </hyperlinks>
  <printOptions horizontalCentered="1"/>
  <pageMargins left="0.70866141732283472" right="0.70866141732283472" top="1.1023622047244095" bottom="0.74803149606299213" header="0.31496062992125984" footer="0.31496062992125984"/>
  <pageSetup scale="80" firstPageNumber="53" orientation="landscape" useFirstPageNumber="1" r:id="rId1"/>
  <headerFooter scaleWithDoc="0">
    <oddHeader>&amp;C&amp;G</oddHeader>
    <oddFooter xml:space="preserve">&amp;C&amp;"-,Negrita"&amp;20&amp;P
</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110"/>
  <sheetViews>
    <sheetView topLeftCell="A94" workbookViewId="0">
      <selection activeCell="A107" sqref="A107"/>
    </sheetView>
  </sheetViews>
  <sheetFormatPr baseColWidth="10" defaultRowHeight="12.75" x14ac:dyDescent="0.2"/>
  <cols>
    <col min="1" max="1" width="17.42578125" style="17" customWidth="1"/>
    <col min="2" max="2" width="9.28515625" style="125" customWidth="1"/>
    <col min="3" max="16" width="9" style="125" customWidth="1"/>
    <col min="17" max="16384" width="11.42578125" style="17"/>
  </cols>
  <sheetData>
    <row r="1" spans="1:18" s="18" customFormat="1" ht="15" x14ac:dyDescent="0.25">
      <c r="B1" s="120"/>
      <c r="C1" s="120"/>
      <c r="D1" s="120"/>
      <c r="E1" s="120"/>
      <c r="F1" s="120"/>
      <c r="G1" s="120"/>
      <c r="H1" s="120"/>
      <c r="I1" s="120"/>
      <c r="J1" s="120"/>
      <c r="K1" s="120"/>
      <c r="L1" s="120"/>
      <c r="M1" s="120"/>
      <c r="N1" s="120"/>
      <c r="O1" s="120"/>
      <c r="P1" s="120"/>
      <c r="R1" s="678" t="s">
        <v>344</v>
      </c>
    </row>
    <row r="2" spans="1:18" s="18" customFormat="1" ht="30" customHeight="1" x14ac:dyDescent="0.25">
      <c r="A2" s="808" t="s">
        <v>613</v>
      </c>
      <c r="B2" s="862"/>
      <c r="C2" s="862"/>
      <c r="D2" s="862"/>
      <c r="E2" s="862"/>
      <c r="F2" s="862"/>
      <c r="G2" s="862"/>
      <c r="H2" s="862"/>
      <c r="I2" s="862"/>
      <c r="J2" s="862"/>
      <c r="K2" s="862"/>
      <c r="L2" s="862"/>
      <c r="M2" s="862"/>
      <c r="N2" s="862"/>
      <c r="O2" s="862"/>
      <c r="P2" s="862"/>
    </row>
    <row r="3" spans="1:18" s="18" customFormat="1" ht="15" x14ac:dyDescent="0.25">
      <c r="A3" s="150"/>
      <c r="B3" s="120"/>
      <c r="C3" s="120"/>
      <c r="D3" s="120"/>
      <c r="E3" s="120"/>
      <c r="F3" s="120"/>
      <c r="G3" s="120"/>
      <c r="H3" s="120"/>
      <c r="I3" s="120"/>
      <c r="J3" s="120"/>
      <c r="K3" s="120"/>
      <c r="L3" s="120"/>
      <c r="M3" s="120"/>
      <c r="N3" s="120"/>
      <c r="O3" s="120"/>
      <c r="P3" s="120"/>
    </row>
    <row r="4" spans="1:18" s="165" customFormat="1" ht="15" x14ac:dyDescent="0.25">
      <c r="A4" s="863" t="s">
        <v>614</v>
      </c>
      <c r="B4" s="865" t="s">
        <v>254</v>
      </c>
      <c r="C4" s="866" t="s">
        <v>612</v>
      </c>
      <c r="D4" s="867"/>
      <c r="E4" s="867"/>
      <c r="F4" s="867"/>
      <c r="G4" s="867"/>
      <c r="H4" s="867"/>
      <c r="I4" s="867"/>
      <c r="J4" s="867"/>
      <c r="K4" s="867"/>
      <c r="L4" s="867"/>
      <c r="M4" s="867"/>
      <c r="N4" s="867"/>
      <c r="O4" s="867"/>
      <c r="P4" s="868"/>
    </row>
    <row r="5" spans="1:18" s="165" customFormat="1" ht="45" x14ac:dyDescent="0.25">
      <c r="A5" s="864"/>
      <c r="B5" s="865"/>
      <c r="C5" s="153" t="s">
        <v>255</v>
      </c>
      <c r="D5" s="153" t="s">
        <v>313</v>
      </c>
      <c r="E5" s="153" t="s">
        <v>314</v>
      </c>
      <c r="F5" s="153" t="s">
        <v>315</v>
      </c>
      <c r="G5" s="153" t="s">
        <v>316</v>
      </c>
      <c r="H5" s="153" t="s">
        <v>317</v>
      </c>
      <c r="I5" s="153" t="s">
        <v>318</v>
      </c>
      <c r="J5" s="153" t="s">
        <v>319</v>
      </c>
      <c r="K5" s="153" t="s">
        <v>320</v>
      </c>
      <c r="L5" s="153" t="s">
        <v>321</v>
      </c>
      <c r="M5" s="153" t="s">
        <v>322</v>
      </c>
      <c r="N5" s="153" t="s">
        <v>323</v>
      </c>
      <c r="O5" s="153" t="s">
        <v>324</v>
      </c>
      <c r="P5" s="153" t="s">
        <v>268</v>
      </c>
    </row>
    <row r="6" spans="1:18" x14ac:dyDescent="0.2">
      <c r="A6" s="22" t="s">
        <v>269</v>
      </c>
      <c r="B6" s="162">
        <v>57753</v>
      </c>
      <c r="C6" s="162">
        <v>373</v>
      </c>
      <c r="D6" s="162">
        <v>10594</v>
      </c>
      <c r="E6" s="162">
        <v>17401</v>
      </c>
      <c r="F6" s="162">
        <v>13546</v>
      </c>
      <c r="G6" s="162">
        <v>6759</v>
      </c>
      <c r="H6" s="162">
        <v>3157</v>
      </c>
      <c r="I6" s="162">
        <v>1919</v>
      </c>
      <c r="J6" s="162">
        <v>1275</v>
      </c>
      <c r="K6" s="162">
        <v>821</v>
      </c>
      <c r="L6" s="162">
        <v>474</v>
      </c>
      <c r="M6" s="162">
        <v>306</v>
      </c>
      <c r="N6" s="162">
        <v>206</v>
      </c>
      <c r="O6" s="162">
        <v>247</v>
      </c>
      <c r="P6" s="162">
        <v>675</v>
      </c>
    </row>
    <row r="7" spans="1:18" x14ac:dyDescent="0.2">
      <c r="A7" s="159" t="s">
        <v>13</v>
      </c>
      <c r="B7" s="163"/>
      <c r="C7" s="163"/>
      <c r="D7" s="163"/>
      <c r="E7" s="163"/>
      <c r="F7" s="163"/>
      <c r="G7" s="163"/>
      <c r="H7" s="163"/>
      <c r="I7" s="163"/>
      <c r="J7" s="163"/>
      <c r="K7" s="163"/>
      <c r="L7" s="163"/>
      <c r="M7" s="163"/>
      <c r="N7" s="163"/>
      <c r="O7" s="163"/>
      <c r="P7" s="163"/>
    </row>
    <row r="8" spans="1:18" x14ac:dyDescent="0.2">
      <c r="A8" s="22" t="s">
        <v>15</v>
      </c>
      <c r="B8" s="162">
        <v>3904</v>
      </c>
      <c r="C8" s="162">
        <v>5</v>
      </c>
      <c r="D8" s="162">
        <v>720</v>
      </c>
      <c r="E8" s="162">
        <v>1436</v>
      </c>
      <c r="F8" s="162">
        <v>941</v>
      </c>
      <c r="G8" s="162">
        <v>383</v>
      </c>
      <c r="H8" s="162">
        <v>171</v>
      </c>
      <c r="I8" s="162">
        <v>119</v>
      </c>
      <c r="J8" s="162">
        <v>58</v>
      </c>
      <c r="K8" s="162">
        <v>27</v>
      </c>
      <c r="L8" s="162">
        <v>17</v>
      </c>
      <c r="M8" s="162">
        <v>7</v>
      </c>
      <c r="N8" s="162">
        <v>6</v>
      </c>
      <c r="O8" s="162">
        <v>10</v>
      </c>
      <c r="P8" s="162">
        <v>4</v>
      </c>
    </row>
    <row r="9" spans="1:18" x14ac:dyDescent="0.2">
      <c r="A9" s="160" t="s">
        <v>270</v>
      </c>
      <c r="B9" s="163">
        <v>3585</v>
      </c>
      <c r="C9" s="163">
        <v>5</v>
      </c>
      <c r="D9" s="163">
        <v>720</v>
      </c>
      <c r="E9" s="163">
        <v>1413</v>
      </c>
      <c r="F9" s="163">
        <v>874</v>
      </c>
      <c r="G9" s="163">
        <v>323</v>
      </c>
      <c r="H9" s="163">
        <v>115</v>
      </c>
      <c r="I9" s="163">
        <v>69</v>
      </c>
      <c r="J9" s="163">
        <v>28</v>
      </c>
      <c r="K9" s="163">
        <v>12</v>
      </c>
      <c r="L9" s="163">
        <v>10</v>
      </c>
      <c r="M9" s="163">
        <v>4</v>
      </c>
      <c r="N9" s="163">
        <v>1</v>
      </c>
      <c r="O9" s="163">
        <v>7</v>
      </c>
      <c r="P9" s="163">
        <v>4</v>
      </c>
    </row>
    <row r="10" spans="1:18" x14ac:dyDescent="0.2">
      <c r="A10" s="17" t="s">
        <v>271</v>
      </c>
      <c r="B10" s="162">
        <v>292</v>
      </c>
      <c r="C10" s="162" t="s">
        <v>14</v>
      </c>
      <c r="D10" s="162" t="s">
        <v>14</v>
      </c>
      <c r="E10" s="162">
        <v>23</v>
      </c>
      <c r="F10" s="162">
        <v>65</v>
      </c>
      <c r="G10" s="162">
        <v>58</v>
      </c>
      <c r="H10" s="162">
        <v>54</v>
      </c>
      <c r="I10" s="162">
        <v>44</v>
      </c>
      <c r="J10" s="162">
        <v>23</v>
      </c>
      <c r="K10" s="162">
        <v>13</v>
      </c>
      <c r="L10" s="162">
        <v>6</v>
      </c>
      <c r="M10" s="162">
        <v>3</v>
      </c>
      <c r="N10" s="162">
        <v>3</v>
      </c>
      <c r="O10" s="162" t="s">
        <v>14</v>
      </c>
      <c r="P10" s="162" t="s">
        <v>14</v>
      </c>
    </row>
    <row r="11" spans="1:18" x14ac:dyDescent="0.2">
      <c r="A11" s="160" t="s">
        <v>272</v>
      </c>
      <c r="B11" s="163">
        <v>27</v>
      </c>
      <c r="C11" s="163" t="s">
        <v>14</v>
      </c>
      <c r="D11" s="163" t="s">
        <v>14</v>
      </c>
      <c r="E11" s="163" t="s">
        <v>14</v>
      </c>
      <c r="F11" s="163">
        <v>2</v>
      </c>
      <c r="G11" s="163">
        <v>2</v>
      </c>
      <c r="H11" s="163">
        <v>2</v>
      </c>
      <c r="I11" s="163">
        <v>6</v>
      </c>
      <c r="J11" s="163">
        <v>7</v>
      </c>
      <c r="K11" s="163">
        <v>2</v>
      </c>
      <c r="L11" s="163">
        <v>1</v>
      </c>
      <c r="M11" s="163" t="s">
        <v>14</v>
      </c>
      <c r="N11" s="163">
        <v>2</v>
      </c>
      <c r="O11" s="163">
        <v>3</v>
      </c>
      <c r="P11" s="163" t="s">
        <v>14</v>
      </c>
    </row>
    <row r="12" spans="1:18" x14ac:dyDescent="0.2">
      <c r="A12" s="22" t="s">
        <v>16</v>
      </c>
      <c r="B12" s="162">
        <v>624</v>
      </c>
      <c r="C12" s="162">
        <v>5</v>
      </c>
      <c r="D12" s="162">
        <v>184</v>
      </c>
      <c r="E12" s="162">
        <v>182</v>
      </c>
      <c r="F12" s="162">
        <v>157</v>
      </c>
      <c r="G12" s="162">
        <v>47</v>
      </c>
      <c r="H12" s="162">
        <v>18</v>
      </c>
      <c r="I12" s="162">
        <v>7</v>
      </c>
      <c r="J12" s="162">
        <v>8</v>
      </c>
      <c r="K12" s="162">
        <v>4</v>
      </c>
      <c r="L12" s="162">
        <v>2</v>
      </c>
      <c r="M12" s="162">
        <v>2</v>
      </c>
      <c r="N12" s="162">
        <v>1</v>
      </c>
      <c r="O12" s="162">
        <v>1</v>
      </c>
      <c r="P12" s="162">
        <v>6</v>
      </c>
    </row>
    <row r="13" spans="1:18" x14ac:dyDescent="0.2">
      <c r="A13" s="160" t="s">
        <v>270</v>
      </c>
      <c r="B13" s="163">
        <v>590</v>
      </c>
      <c r="C13" s="163">
        <v>5</v>
      </c>
      <c r="D13" s="163">
        <v>184</v>
      </c>
      <c r="E13" s="163">
        <v>181</v>
      </c>
      <c r="F13" s="163">
        <v>144</v>
      </c>
      <c r="G13" s="163">
        <v>42</v>
      </c>
      <c r="H13" s="163">
        <v>15</v>
      </c>
      <c r="I13" s="163">
        <v>4</v>
      </c>
      <c r="J13" s="163">
        <v>6</v>
      </c>
      <c r="K13" s="163">
        <v>2</v>
      </c>
      <c r="L13" s="163" t="s">
        <v>14</v>
      </c>
      <c r="M13" s="163">
        <v>1</v>
      </c>
      <c r="N13" s="163" t="s">
        <v>14</v>
      </c>
      <c r="O13" s="163" t="s">
        <v>14</v>
      </c>
      <c r="P13" s="163">
        <v>6</v>
      </c>
    </row>
    <row r="14" spans="1:18" x14ac:dyDescent="0.2">
      <c r="A14" s="17" t="s">
        <v>271</v>
      </c>
      <c r="B14" s="162">
        <v>27</v>
      </c>
      <c r="C14" s="162" t="s">
        <v>14</v>
      </c>
      <c r="D14" s="162" t="s">
        <v>14</v>
      </c>
      <c r="E14" s="162">
        <v>1</v>
      </c>
      <c r="F14" s="162">
        <v>10</v>
      </c>
      <c r="G14" s="162">
        <v>4</v>
      </c>
      <c r="H14" s="162">
        <v>3</v>
      </c>
      <c r="I14" s="162">
        <v>3</v>
      </c>
      <c r="J14" s="162">
        <v>2</v>
      </c>
      <c r="K14" s="162">
        <v>2</v>
      </c>
      <c r="L14" s="162">
        <v>2</v>
      </c>
      <c r="M14" s="162" t="s">
        <v>14</v>
      </c>
      <c r="N14" s="162" t="s">
        <v>14</v>
      </c>
      <c r="O14" s="162" t="s">
        <v>14</v>
      </c>
      <c r="P14" s="162" t="s">
        <v>14</v>
      </c>
    </row>
    <row r="15" spans="1:18" x14ac:dyDescent="0.2">
      <c r="A15" s="160" t="s">
        <v>272</v>
      </c>
      <c r="B15" s="163">
        <v>7</v>
      </c>
      <c r="C15" s="163" t="s">
        <v>14</v>
      </c>
      <c r="D15" s="163" t="s">
        <v>14</v>
      </c>
      <c r="E15" s="163" t="s">
        <v>14</v>
      </c>
      <c r="F15" s="163">
        <v>3</v>
      </c>
      <c r="G15" s="163">
        <v>1</v>
      </c>
      <c r="H15" s="163" t="s">
        <v>14</v>
      </c>
      <c r="I15" s="163" t="s">
        <v>14</v>
      </c>
      <c r="J15" s="163" t="s">
        <v>14</v>
      </c>
      <c r="K15" s="163" t="s">
        <v>14</v>
      </c>
      <c r="L15" s="163" t="s">
        <v>14</v>
      </c>
      <c r="M15" s="163">
        <v>1</v>
      </c>
      <c r="N15" s="163">
        <v>1</v>
      </c>
      <c r="O15" s="163">
        <v>1</v>
      </c>
      <c r="P15" s="163" t="s">
        <v>14</v>
      </c>
    </row>
    <row r="16" spans="1:18" x14ac:dyDescent="0.2">
      <c r="A16" s="22" t="s">
        <v>17</v>
      </c>
      <c r="B16" s="162">
        <v>1213</v>
      </c>
      <c r="C16" s="162">
        <v>11</v>
      </c>
      <c r="D16" s="162">
        <v>346</v>
      </c>
      <c r="E16" s="162">
        <v>426</v>
      </c>
      <c r="F16" s="162">
        <v>210</v>
      </c>
      <c r="G16" s="162">
        <v>90</v>
      </c>
      <c r="H16" s="162">
        <v>52</v>
      </c>
      <c r="I16" s="162">
        <v>19</v>
      </c>
      <c r="J16" s="162">
        <v>21</v>
      </c>
      <c r="K16" s="162">
        <v>11</v>
      </c>
      <c r="L16" s="162">
        <v>2</v>
      </c>
      <c r="M16" s="162">
        <v>4</v>
      </c>
      <c r="N16" s="162">
        <v>5</v>
      </c>
      <c r="O16" s="162">
        <v>4</v>
      </c>
      <c r="P16" s="162">
        <v>12</v>
      </c>
    </row>
    <row r="17" spans="1:16" x14ac:dyDescent="0.2">
      <c r="A17" s="160" t="s">
        <v>270</v>
      </c>
      <c r="B17" s="163">
        <v>1127</v>
      </c>
      <c r="C17" s="163">
        <v>11</v>
      </c>
      <c r="D17" s="163">
        <v>345</v>
      </c>
      <c r="E17" s="163">
        <v>413</v>
      </c>
      <c r="F17" s="163">
        <v>196</v>
      </c>
      <c r="G17" s="163">
        <v>76</v>
      </c>
      <c r="H17" s="163">
        <v>35</v>
      </c>
      <c r="I17" s="163">
        <v>12</v>
      </c>
      <c r="J17" s="163">
        <v>14</v>
      </c>
      <c r="K17" s="163">
        <v>6</v>
      </c>
      <c r="L17" s="163" t="s">
        <v>14</v>
      </c>
      <c r="M17" s="163">
        <v>2</v>
      </c>
      <c r="N17" s="163">
        <v>4</v>
      </c>
      <c r="O17" s="163">
        <v>3</v>
      </c>
      <c r="P17" s="163">
        <v>10</v>
      </c>
    </row>
    <row r="18" spans="1:16" x14ac:dyDescent="0.2">
      <c r="A18" s="17" t="s">
        <v>271</v>
      </c>
      <c r="B18" s="162">
        <v>76</v>
      </c>
      <c r="C18" s="162" t="s">
        <v>14</v>
      </c>
      <c r="D18" s="162">
        <v>1</v>
      </c>
      <c r="E18" s="162">
        <v>13</v>
      </c>
      <c r="F18" s="162">
        <v>13</v>
      </c>
      <c r="G18" s="162">
        <v>12</v>
      </c>
      <c r="H18" s="162">
        <v>16</v>
      </c>
      <c r="I18" s="162">
        <v>7</v>
      </c>
      <c r="J18" s="162">
        <v>6</v>
      </c>
      <c r="K18" s="162">
        <v>3</v>
      </c>
      <c r="L18" s="162">
        <v>1</v>
      </c>
      <c r="M18" s="162">
        <v>1</v>
      </c>
      <c r="N18" s="162" t="s">
        <v>14</v>
      </c>
      <c r="O18" s="162">
        <v>1</v>
      </c>
      <c r="P18" s="162">
        <v>2</v>
      </c>
    </row>
    <row r="19" spans="1:16" x14ac:dyDescent="0.2">
      <c r="A19" s="160" t="s">
        <v>272</v>
      </c>
      <c r="B19" s="163">
        <v>10</v>
      </c>
      <c r="C19" s="163" t="s">
        <v>14</v>
      </c>
      <c r="D19" s="163" t="s">
        <v>14</v>
      </c>
      <c r="E19" s="163" t="s">
        <v>14</v>
      </c>
      <c r="F19" s="163">
        <v>1</v>
      </c>
      <c r="G19" s="163">
        <v>2</v>
      </c>
      <c r="H19" s="163">
        <v>1</v>
      </c>
      <c r="I19" s="163" t="s">
        <v>14</v>
      </c>
      <c r="J19" s="163">
        <v>1</v>
      </c>
      <c r="K19" s="163">
        <v>2</v>
      </c>
      <c r="L19" s="163">
        <v>1</v>
      </c>
      <c r="M19" s="163">
        <v>1</v>
      </c>
      <c r="N19" s="163">
        <v>1</v>
      </c>
      <c r="O19" s="163" t="s">
        <v>14</v>
      </c>
      <c r="P19" s="163" t="s">
        <v>14</v>
      </c>
    </row>
    <row r="20" spans="1:16" x14ac:dyDescent="0.2">
      <c r="A20" s="22" t="s">
        <v>18</v>
      </c>
      <c r="B20" s="162">
        <v>572</v>
      </c>
      <c r="C20" s="162">
        <v>3</v>
      </c>
      <c r="D20" s="162">
        <v>113</v>
      </c>
      <c r="E20" s="162">
        <v>203</v>
      </c>
      <c r="F20" s="162">
        <v>135</v>
      </c>
      <c r="G20" s="162">
        <v>55</v>
      </c>
      <c r="H20" s="162">
        <v>29</v>
      </c>
      <c r="I20" s="162">
        <v>15</v>
      </c>
      <c r="J20" s="162">
        <v>3</v>
      </c>
      <c r="K20" s="162">
        <v>6</v>
      </c>
      <c r="L20" s="162">
        <v>4</v>
      </c>
      <c r="M20" s="162">
        <v>2</v>
      </c>
      <c r="N20" s="162">
        <v>1</v>
      </c>
      <c r="O20" s="162">
        <v>3</v>
      </c>
      <c r="P20" s="162" t="s">
        <v>14</v>
      </c>
    </row>
    <row r="21" spans="1:16" x14ac:dyDescent="0.2">
      <c r="A21" s="160" t="s">
        <v>270</v>
      </c>
      <c r="B21" s="163">
        <v>532</v>
      </c>
      <c r="C21" s="163">
        <v>3</v>
      </c>
      <c r="D21" s="163">
        <v>113</v>
      </c>
      <c r="E21" s="163">
        <v>198</v>
      </c>
      <c r="F21" s="163">
        <v>125</v>
      </c>
      <c r="G21" s="163">
        <v>52</v>
      </c>
      <c r="H21" s="163">
        <v>21</v>
      </c>
      <c r="I21" s="163">
        <v>11</v>
      </c>
      <c r="J21" s="163">
        <v>2</v>
      </c>
      <c r="K21" s="163">
        <v>3</v>
      </c>
      <c r="L21" s="163">
        <v>2</v>
      </c>
      <c r="M21" s="163" t="s">
        <v>14</v>
      </c>
      <c r="N21" s="163">
        <v>1</v>
      </c>
      <c r="O21" s="163">
        <v>1</v>
      </c>
      <c r="P21" s="163" t="s">
        <v>14</v>
      </c>
    </row>
    <row r="22" spans="1:16" x14ac:dyDescent="0.2">
      <c r="A22" s="17" t="s">
        <v>271</v>
      </c>
      <c r="B22" s="162">
        <v>34</v>
      </c>
      <c r="C22" s="162" t="s">
        <v>14</v>
      </c>
      <c r="D22" s="162" t="s">
        <v>14</v>
      </c>
      <c r="E22" s="162">
        <v>5</v>
      </c>
      <c r="F22" s="162">
        <v>8</v>
      </c>
      <c r="G22" s="162">
        <v>3</v>
      </c>
      <c r="H22" s="162">
        <v>6</v>
      </c>
      <c r="I22" s="162">
        <v>4</v>
      </c>
      <c r="J22" s="162">
        <v>1</v>
      </c>
      <c r="K22" s="162">
        <v>3</v>
      </c>
      <c r="L22" s="162">
        <v>2</v>
      </c>
      <c r="M22" s="162">
        <v>1</v>
      </c>
      <c r="N22" s="162" t="s">
        <v>14</v>
      </c>
      <c r="O22" s="162">
        <v>1</v>
      </c>
      <c r="P22" s="162" t="s">
        <v>14</v>
      </c>
    </row>
    <row r="23" spans="1:16" x14ac:dyDescent="0.2">
      <c r="A23" s="160" t="s">
        <v>272</v>
      </c>
      <c r="B23" s="163">
        <v>6</v>
      </c>
      <c r="C23" s="163" t="s">
        <v>14</v>
      </c>
      <c r="D23" s="163" t="s">
        <v>14</v>
      </c>
      <c r="E23" s="163" t="s">
        <v>14</v>
      </c>
      <c r="F23" s="163">
        <v>2</v>
      </c>
      <c r="G23" s="163" t="s">
        <v>14</v>
      </c>
      <c r="H23" s="163">
        <v>2</v>
      </c>
      <c r="I23" s="163" t="s">
        <v>14</v>
      </c>
      <c r="J23" s="163" t="s">
        <v>14</v>
      </c>
      <c r="K23" s="163" t="s">
        <v>14</v>
      </c>
      <c r="L23" s="163" t="s">
        <v>14</v>
      </c>
      <c r="M23" s="163">
        <v>1</v>
      </c>
      <c r="N23" s="163" t="s">
        <v>14</v>
      </c>
      <c r="O23" s="163">
        <v>1</v>
      </c>
      <c r="P23" s="163" t="s">
        <v>14</v>
      </c>
    </row>
    <row r="24" spans="1:16" x14ac:dyDescent="0.2">
      <c r="A24" s="22" t="s">
        <v>19</v>
      </c>
      <c r="B24" s="162">
        <v>1996</v>
      </c>
      <c r="C24" s="162">
        <v>4</v>
      </c>
      <c r="D24" s="162">
        <v>511</v>
      </c>
      <c r="E24" s="162">
        <v>706</v>
      </c>
      <c r="F24" s="162">
        <v>461</v>
      </c>
      <c r="G24" s="162">
        <v>166</v>
      </c>
      <c r="H24" s="162">
        <v>68</v>
      </c>
      <c r="I24" s="162">
        <v>39</v>
      </c>
      <c r="J24" s="162">
        <v>18</v>
      </c>
      <c r="K24" s="162">
        <v>12</v>
      </c>
      <c r="L24" s="162">
        <v>5</v>
      </c>
      <c r="M24" s="162">
        <v>3</v>
      </c>
      <c r="N24" s="162">
        <v>2</v>
      </c>
      <c r="O24" s="162">
        <v>1</v>
      </c>
      <c r="P24" s="162" t="s">
        <v>14</v>
      </c>
    </row>
    <row r="25" spans="1:16" x14ac:dyDescent="0.2">
      <c r="A25" s="160" t="s">
        <v>270</v>
      </c>
      <c r="B25" s="163">
        <v>1911</v>
      </c>
      <c r="C25" s="163">
        <v>4</v>
      </c>
      <c r="D25" s="163">
        <v>509</v>
      </c>
      <c r="E25" s="163">
        <v>702</v>
      </c>
      <c r="F25" s="163">
        <v>446</v>
      </c>
      <c r="G25" s="163">
        <v>149</v>
      </c>
      <c r="H25" s="163">
        <v>55</v>
      </c>
      <c r="I25" s="163">
        <v>24</v>
      </c>
      <c r="J25" s="163">
        <v>12</v>
      </c>
      <c r="K25" s="163">
        <v>4</v>
      </c>
      <c r="L25" s="163">
        <v>1</v>
      </c>
      <c r="M25" s="163">
        <v>3</v>
      </c>
      <c r="N25" s="163">
        <v>2</v>
      </c>
      <c r="O25" s="163" t="s">
        <v>14</v>
      </c>
      <c r="P25" s="163" t="s">
        <v>14</v>
      </c>
    </row>
    <row r="26" spans="1:16" x14ac:dyDescent="0.2">
      <c r="A26" s="17" t="s">
        <v>271</v>
      </c>
      <c r="B26" s="162">
        <v>67</v>
      </c>
      <c r="C26" s="162" t="s">
        <v>14</v>
      </c>
      <c r="D26" s="162">
        <v>2</v>
      </c>
      <c r="E26" s="162">
        <v>4</v>
      </c>
      <c r="F26" s="162">
        <v>13</v>
      </c>
      <c r="G26" s="162">
        <v>15</v>
      </c>
      <c r="H26" s="162">
        <v>11</v>
      </c>
      <c r="I26" s="162">
        <v>13</v>
      </c>
      <c r="J26" s="162">
        <v>5</v>
      </c>
      <c r="K26" s="162">
        <v>3</v>
      </c>
      <c r="L26" s="162">
        <v>1</v>
      </c>
      <c r="M26" s="162" t="s">
        <v>14</v>
      </c>
      <c r="N26" s="162" t="s">
        <v>14</v>
      </c>
      <c r="O26" s="162" t="s">
        <v>14</v>
      </c>
      <c r="P26" s="162" t="s">
        <v>14</v>
      </c>
    </row>
    <row r="27" spans="1:16" x14ac:dyDescent="0.2">
      <c r="A27" s="160" t="s">
        <v>272</v>
      </c>
      <c r="B27" s="163">
        <v>18</v>
      </c>
      <c r="C27" s="163" t="s">
        <v>14</v>
      </c>
      <c r="D27" s="163" t="s">
        <v>14</v>
      </c>
      <c r="E27" s="163" t="s">
        <v>14</v>
      </c>
      <c r="F27" s="163">
        <v>2</v>
      </c>
      <c r="G27" s="163">
        <v>2</v>
      </c>
      <c r="H27" s="163">
        <v>2</v>
      </c>
      <c r="I27" s="163">
        <v>2</v>
      </c>
      <c r="J27" s="163">
        <v>1</v>
      </c>
      <c r="K27" s="163">
        <v>5</v>
      </c>
      <c r="L27" s="163">
        <v>3</v>
      </c>
      <c r="M27" s="163" t="s">
        <v>14</v>
      </c>
      <c r="N27" s="163" t="s">
        <v>14</v>
      </c>
      <c r="O27" s="163">
        <v>1</v>
      </c>
      <c r="P27" s="163" t="s">
        <v>14</v>
      </c>
    </row>
    <row r="28" spans="1:16" x14ac:dyDescent="0.2">
      <c r="A28" s="22" t="s">
        <v>20</v>
      </c>
      <c r="B28" s="162">
        <v>2810</v>
      </c>
      <c r="C28" s="162">
        <v>31</v>
      </c>
      <c r="D28" s="162">
        <v>970</v>
      </c>
      <c r="E28" s="162">
        <v>891</v>
      </c>
      <c r="F28" s="162">
        <v>523</v>
      </c>
      <c r="G28" s="162">
        <v>216</v>
      </c>
      <c r="H28" s="162">
        <v>87</v>
      </c>
      <c r="I28" s="162">
        <v>38</v>
      </c>
      <c r="J28" s="162">
        <v>19</v>
      </c>
      <c r="K28" s="162">
        <v>15</v>
      </c>
      <c r="L28" s="162">
        <v>6</v>
      </c>
      <c r="M28" s="162">
        <v>6</v>
      </c>
      <c r="N28" s="162">
        <v>2</v>
      </c>
      <c r="O28" s="162">
        <v>6</v>
      </c>
      <c r="P28" s="162" t="s">
        <v>14</v>
      </c>
    </row>
    <row r="29" spans="1:16" x14ac:dyDescent="0.2">
      <c r="A29" s="160" t="s">
        <v>270</v>
      </c>
      <c r="B29" s="163">
        <v>2690</v>
      </c>
      <c r="C29" s="163">
        <v>31</v>
      </c>
      <c r="D29" s="163">
        <v>969</v>
      </c>
      <c r="E29" s="163">
        <v>878</v>
      </c>
      <c r="F29" s="163">
        <v>505</v>
      </c>
      <c r="G29" s="163">
        <v>185</v>
      </c>
      <c r="H29" s="163">
        <v>66</v>
      </c>
      <c r="I29" s="163">
        <v>28</v>
      </c>
      <c r="J29" s="163">
        <v>11</v>
      </c>
      <c r="K29" s="163">
        <v>7</v>
      </c>
      <c r="L29" s="163">
        <v>3</v>
      </c>
      <c r="M29" s="163">
        <v>1</v>
      </c>
      <c r="N29" s="163">
        <v>2</v>
      </c>
      <c r="O29" s="163">
        <v>4</v>
      </c>
      <c r="P29" s="163" t="s">
        <v>14</v>
      </c>
    </row>
    <row r="30" spans="1:16" x14ac:dyDescent="0.2">
      <c r="A30" s="17" t="s">
        <v>271</v>
      </c>
      <c r="B30" s="162">
        <v>96</v>
      </c>
      <c r="C30" s="162" t="s">
        <v>14</v>
      </c>
      <c r="D30" s="162" t="s">
        <v>14</v>
      </c>
      <c r="E30" s="162">
        <v>13</v>
      </c>
      <c r="F30" s="162">
        <v>15</v>
      </c>
      <c r="G30" s="162">
        <v>28</v>
      </c>
      <c r="H30" s="162">
        <v>18</v>
      </c>
      <c r="I30" s="162">
        <v>8</v>
      </c>
      <c r="J30" s="162">
        <v>4</v>
      </c>
      <c r="K30" s="162">
        <v>7</v>
      </c>
      <c r="L30" s="162">
        <v>1</v>
      </c>
      <c r="M30" s="162">
        <v>1</v>
      </c>
      <c r="N30" s="162" t="s">
        <v>14</v>
      </c>
      <c r="O30" s="162">
        <v>1</v>
      </c>
      <c r="P30" s="162" t="s">
        <v>14</v>
      </c>
    </row>
    <row r="31" spans="1:16" x14ac:dyDescent="0.2">
      <c r="A31" s="160" t="s">
        <v>272</v>
      </c>
      <c r="B31" s="163">
        <v>24</v>
      </c>
      <c r="C31" s="163" t="s">
        <v>14</v>
      </c>
      <c r="D31" s="163">
        <v>1</v>
      </c>
      <c r="E31" s="163" t="s">
        <v>14</v>
      </c>
      <c r="F31" s="163">
        <v>3</v>
      </c>
      <c r="G31" s="163">
        <v>3</v>
      </c>
      <c r="H31" s="163">
        <v>3</v>
      </c>
      <c r="I31" s="163">
        <v>2</v>
      </c>
      <c r="J31" s="163">
        <v>4</v>
      </c>
      <c r="K31" s="163">
        <v>1</v>
      </c>
      <c r="L31" s="163">
        <v>2</v>
      </c>
      <c r="M31" s="163">
        <v>4</v>
      </c>
      <c r="N31" s="163" t="s">
        <v>14</v>
      </c>
      <c r="O31" s="163">
        <v>1</v>
      </c>
      <c r="P31" s="163" t="s">
        <v>14</v>
      </c>
    </row>
    <row r="32" spans="1:16" x14ac:dyDescent="0.2">
      <c r="A32" s="22" t="s">
        <v>21</v>
      </c>
      <c r="B32" s="162">
        <v>2174</v>
      </c>
      <c r="C32" s="162">
        <v>15</v>
      </c>
      <c r="D32" s="162">
        <v>523</v>
      </c>
      <c r="E32" s="162">
        <v>716</v>
      </c>
      <c r="F32" s="162">
        <v>483</v>
      </c>
      <c r="G32" s="162">
        <v>219</v>
      </c>
      <c r="H32" s="162">
        <v>69</v>
      </c>
      <c r="I32" s="162">
        <v>53</v>
      </c>
      <c r="J32" s="162">
        <v>38</v>
      </c>
      <c r="K32" s="162">
        <v>22</v>
      </c>
      <c r="L32" s="162">
        <v>9</v>
      </c>
      <c r="M32" s="162">
        <v>10</v>
      </c>
      <c r="N32" s="162">
        <v>6</v>
      </c>
      <c r="O32" s="162">
        <v>7</v>
      </c>
      <c r="P32" s="162">
        <v>4</v>
      </c>
    </row>
    <row r="33" spans="1:16" x14ac:dyDescent="0.2">
      <c r="A33" s="160" t="s">
        <v>270</v>
      </c>
      <c r="B33" s="163">
        <v>2033</v>
      </c>
      <c r="C33" s="163">
        <v>15</v>
      </c>
      <c r="D33" s="163">
        <v>523</v>
      </c>
      <c r="E33" s="163">
        <v>709</v>
      </c>
      <c r="F33" s="163">
        <v>464</v>
      </c>
      <c r="G33" s="163">
        <v>190</v>
      </c>
      <c r="H33" s="163">
        <v>52</v>
      </c>
      <c r="I33" s="163">
        <v>28</v>
      </c>
      <c r="J33" s="163">
        <v>23</v>
      </c>
      <c r="K33" s="163">
        <v>14</v>
      </c>
      <c r="L33" s="163">
        <v>3</v>
      </c>
      <c r="M33" s="163">
        <v>6</v>
      </c>
      <c r="N33" s="163">
        <v>2</v>
      </c>
      <c r="O33" s="163">
        <v>1</v>
      </c>
      <c r="P33" s="163">
        <v>3</v>
      </c>
    </row>
    <row r="34" spans="1:16" x14ac:dyDescent="0.2">
      <c r="A34" s="17" t="s">
        <v>271</v>
      </c>
      <c r="B34" s="162">
        <v>127</v>
      </c>
      <c r="C34" s="162" t="s">
        <v>14</v>
      </c>
      <c r="D34" s="162" t="s">
        <v>14</v>
      </c>
      <c r="E34" s="162">
        <v>7</v>
      </c>
      <c r="F34" s="162">
        <v>18</v>
      </c>
      <c r="G34" s="162">
        <v>27</v>
      </c>
      <c r="H34" s="162">
        <v>17</v>
      </c>
      <c r="I34" s="162">
        <v>25</v>
      </c>
      <c r="J34" s="162">
        <v>14</v>
      </c>
      <c r="K34" s="162">
        <v>7</v>
      </c>
      <c r="L34" s="162">
        <v>5</v>
      </c>
      <c r="M34" s="162">
        <v>2</v>
      </c>
      <c r="N34" s="162">
        <v>2</v>
      </c>
      <c r="O34" s="162">
        <v>2</v>
      </c>
      <c r="P34" s="162">
        <v>1</v>
      </c>
    </row>
    <row r="35" spans="1:16" x14ac:dyDescent="0.2">
      <c r="A35" s="160" t="s">
        <v>272</v>
      </c>
      <c r="B35" s="163">
        <v>14</v>
      </c>
      <c r="C35" s="163" t="s">
        <v>14</v>
      </c>
      <c r="D35" s="163" t="s">
        <v>14</v>
      </c>
      <c r="E35" s="163" t="s">
        <v>14</v>
      </c>
      <c r="F35" s="163">
        <v>1</v>
      </c>
      <c r="G35" s="163">
        <v>2</v>
      </c>
      <c r="H35" s="163" t="s">
        <v>14</v>
      </c>
      <c r="I35" s="163" t="s">
        <v>14</v>
      </c>
      <c r="J35" s="163">
        <v>1</v>
      </c>
      <c r="K35" s="163">
        <v>1</v>
      </c>
      <c r="L35" s="163">
        <v>1</v>
      </c>
      <c r="M35" s="163">
        <v>2</v>
      </c>
      <c r="N35" s="163">
        <v>2</v>
      </c>
      <c r="O35" s="163">
        <v>4</v>
      </c>
      <c r="P35" s="163" t="s">
        <v>14</v>
      </c>
    </row>
    <row r="36" spans="1:16" x14ac:dyDescent="0.2">
      <c r="A36" s="22" t="s">
        <v>22</v>
      </c>
      <c r="B36" s="162">
        <v>2096</v>
      </c>
      <c r="C36" s="162">
        <v>10</v>
      </c>
      <c r="D36" s="162">
        <v>379</v>
      </c>
      <c r="E36" s="162">
        <v>732</v>
      </c>
      <c r="F36" s="162">
        <v>502</v>
      </c>
      <c r="G36" s="162">
        <v>245</v>
      </c>
      <c r="H36" s="162">
        <v>105</v>
      </c>
      <c r="I36" s="162">
        <v>50</v>
      </c>
      <c r="J36" s="162">
        <v>33</v>
      </c>
      <c r="K36" s="162">
        <v>11</v>
      </c>
      <c r="L36" s="162">
        <v>9</v>
      </c>
      <c r="M36" s="162">
        <v>2</v>
      </c>
      <c r="N36" s="162">
        <v>2</v>
      </c>
      <c r="O36" s="162">
        <v>7</v>
      </c>
      <c r="P36" s="162">
        <v>9</v>
      </c>
    </row>
    <row r="37" spans="1:16" x14ac:dyDescent="0.2">
      <c r="A37" s="160" t="s">
        <v>270</v>
      </c>
      <c r="B37" s="163">
        <v>1968</v>
      </c>
      <c r="C37" s="163">
        <v>10</v>
      </c>
      <c r="D37" s="163">
        <v>378</v>
      </c>
      <c r="E37" s="163">
        <v>719</v>
      </c>
      <c r="F37" s="163">
        <v>477</v>
      </c>
      <c r="G37" s="163">
        <v>219</v>
      </c>
      <c r="H37" s="163">
        <v>88</v>
      </c>
      <c r="I37" s="163">
        <v>32</v>
      </c>
      <c r="J37" s="163">
        <v>20</v>
      </c>
      <c r="K37" s="163">
        <v>3</v>
      </c>
      <c r="L37" s="163">
        <v>5</v>
      </c>
      <c r="M37" s="163">
        <v>2</v>
      </c>
      <c r="N37" s="163">
        <v>1</v>
      </c>
      <c r="O37" s="163">
        <v>5</v>
      </c>
      <c r="P37" s="163">
        <v>9</v>
      </c>
    </row>
    <row r="38" spans="1:16" x14ac:dyDescent="0.2">
      <c r="A38" s="17" t="s">
        <v>271</v>
      </c>
      <c r="B38" s="162">
        <v>112</v>
      </c>
      <c r="C38" s="162" t="s">
        <v>14</v>
      </c>
      <c r="D38" s="162">
        <v>1</v>
      </c>
      <c r="E38" s="162">
        <v>13</v>
      </c>
      <c r="F38" s="162">
        <v>23</v>
      </c>
      <c r="G38" s="162">
        <v>26</v>
      </c>
      <c r="H38" s="162">
        <v>15</v>
      </c>
      <c r="I38" s="162">
        <v>16</v>
      </c>
      <c r="J38" s="162">
        <v>10</v>
      </c>
      <c r="K38" s="162">
        <v>6</v>
      </c>
      <c r="L38" s="162">
        <v>2</v>
      </c>
      <c r="M38" s="162" t="s">
        <v>14</v>
      </c>
      <c r="N38" s="162" t="s">
        <v>14</v>
      </c>
      <c r="O38" s="162" t="s">
        <v>14</v>
      </c>
      <c r="P38" s="162" t="s">
        <v>14</v>
      </c>
    </row>
    <row r="39" spans="1:16" x14ac:dyDescent="0.2">
      <c r="A39" s="160" t="s">
        <v>272</v>
      </c>
      <c r="B39" s="163">
        <v>16</v>
      </c>
      <c r="C39" s="163" t="s">
        <v>14</v>
      </c>
      <c r="D39" s="163" t="s">
        <v>14</v>
      </c>
      <c r="E39" s="163" t="s">
        <v>14</v>
      </c>
      <c r="F39" s="163">
        <v>2</v>
      </c>
      <c r="G39" s="163" t="s">
        <v>14</v>
      </c>
      <c r="H39" s="163">
        <v>2</v>
      </c>
      <c r="I39" s="163">
        <v>2</v>
      </c>
      <c r="J39" s="163">
        <v>3</v>
      </c>
      <c r="K39" s="163">
        <v>2</v>
      </c>
      <c r="L39" s="163">
        <v>2</v>
      </c>
      <c r="M39" s="163" t="s">
        <v>14</v>
      </c>
      <c r="N39" s="163">
        <v>1</v>
      </c>
      <c r="O39" s="163">
        <v>2</v>
      </c>
      <c r="P39" s="163" t="s">
        <v>14</v>
      </c>
    </row>
    <row r="40" spans="1:16" x14ac:dyDescent="0.2">
      <c r="A40" s="22" t="s">
        <v>23</v>
      </c>
      <c r="B40" s="162">
        <v>12284</v>
      </c>
      <c r="C40" s="162">
        <v>16</v>
      </c>
      <c r="D40" s="162">
        <v>1335</v>
      </c>
      <c r="E40" s="162">
        <v>3650</v>
      </c>
      <c r="F40" s="162">
        <v>3583</v>
      </c>
      <c r="G40" s="162">
        <v>1807</v>
      </c>
      <c r="H40" s="162">
        <v>768</v>
      </c>
      <c r="I40" s="162">
        <v>415</v>
      </c>
      <c r="J40" s="162">
        <v>266</v>
      </c>
      <c r="K40" s="162">
        <v>146</v>
      </c>
      <c r="L40" s="162">
        <v>84</v>
      </c>
      <c r="M40" s="162">
        <v>49</v>
      </c>
      <c r="N40" s="162">
        <v>38</v>
      </c>
      <c r="O40" s="162">
        <v>23</v>
      </c>
      <c r="P40" s="162">
        <v>104</v>
      </c>
    </row>
    <row r="41" spans="1:16" x14ac:dyDescent="0.2">
      <c r="A41" s="160" t="s">
        <v>270</v>
      </c>
      <c r="B41" s="163">
        <v>11313</v>
      </c>
      <c r="C41" s="163">
        <v>16</v>
      </c>
      <c r="D41" s="163">
        <v>1335</v>
      </c>
      <c r="E41" s="163">
        <v>3617</v>
      </c>
      <c r="F41" s="163">
        <v>3456</v>
      </c>
      <c r="G41" s="163">
        <v>1593</v>
      </c>
      <c r="H41" s="163">
        <v>605</v>
      </c>
      <c r="I41" s="163">
        <v>274</v>
      </c>
      <c r="J41" s="163">
        <v>140</v>
      </c>
      <c r="K41" s="163">
        <v>78</v>
      </c>
      <c r="L41" s="163">
        <v>47</v>
      </c>
      <c r="M41" s="163">
        <v>23</v>
      </c>
      <c r="N41" s="163">
        <v>20</v>
      </c>
      <c r="O41" s="163">
        <v>10</v>
      </c>
      <c r="P41" s="163">
        <v>99</v>
      </c>
    </row>
    <row r="42" spans="1:16" x14ac:dyDescent="0.2">
      <c r="A42" s="17" t="s">
        <v>271</v>
      </c>
      <c r="B42" s="162">
        <v>903</v>
      </c>
      <c r="C42" s="162" t="s">
        <v>14</v>
      </c>
      <c r="D42" s="162" t="s">
        <v>14</v>
      </c>
      <c r="E42" s="162">
        <v>30</v>
      </c>
      <c r="F42" s="162">
        <v>123</v>
      </c>
      <c r="G42" s="162">
        <v>204</v>
      </c>
      <c r="H42" s="162">
        <v>158</v>
      </c>
      <c r="I42" s="162">
        <v>133</v>
      </c>
      <c r="J42" s="162">
        <v>122</v>
      </c>
      <c r="K42" s="162">
        <v>59</v>
      </c>
      <c r="L42" s="162">
        <v>29</v>
      </c>
      <c r="M42" s="162">
        <v>18</v>
      </c>
      <c r="N42" s="162">
        <v>14</v>
      </c>
      <c r="O42" s="162">
        <v>8</v>
      </c>
      <c r="P42" s="162">
        <v>5</v>
      </c>
    </row>
    <row r="43" spans="1:16" x14ac:dyDescent="0.2">
      <c r="A43" s="160" t="s">
        <v>272</v>
      </c>
      <c r="B43" s="163">
        <v>68</v>
      </c>
      <c r="C43" s="163" t="s">
        <v>14</v>
      </c>
      <c r="D43" s="163" t="s">
        <v>14</v>
      </c>
      <c r="E43" s="163">
        <v>3</v>
      </c>
      <c r="F43" s="163">
        <v>4</v>
      </c>
      <c r="G43" s="163">
        <v>10</v>
      </c>
      <c r="H43" s="163">
        <v>5</v>
      </c>
      <c r="I43" s="163">
        <v>8</v>
      </c>
      <c r="J43" s="163">
        <v>4</v>
      </c>
      <c r="K43" s="163">
        <v>9</v>
      </c>
      <c r="L43" s="163">
        <v>8</v>
      </c>
      <c r="M43" s="163">
        <v>8</v>
      </c>
      <c r="N43" s="163">
        <v>4</v>
      </c>
      <c r="O43" s="163">
        <v>5</v>
      </c>
      <c r="P43" s="163" t="s">
        <v>14</v>
      </c>
    </row>
    <row r="44" spans="1:16" x14ac:dyDescent="0.2">
      <c r="A44" s="22" t="s">
        <v>24</v>
      </c>
      <c r="B44" s="162">
        <v>2679</v>
      </c>
      <c r="C44" s="162">
        <v>10</v>
      </c>
      <c r="D44" s="162">
        <v>746</v>
      </c>
      <c r="E44" s="162">
        <v>918</v>
      </c>
      <c r="F44" s="162">
        <v>570</v>
      </c>
      <c r="G44" s="162">
        <v>233</v>
      </c>
      <c r="H44" s="162">
        <v>100</v>
      </c>
      <c r="I44" s="162">
        <v>44</v>
      </c>
      <c r="J44" s="162">
        <v>17</v>
      </c>
      <c r="K44" s="162">
        <v>21</v>
      </c>
      <c r="L44" s="162">
        <v>5</v>
      </c>
      <c r="M44" s="162">
        <v>6</v>
      </c>
      <c r="N44" s="162">
        <v>6</v>
      </c>
      <c r="O44" s="162">
        <v>3</v>
      </c>
      <c r="P44" s="162" t="s">
        <v>14</v>
      </c>
    </row>
    <row r="45" spans="1:16" x14ac:dyDescent="0.2">
      <c r="A45" s="160" t="s">
        <v>270</v>
      </c>
      <c r="B45" s="163">
        <v>2521</v>
      </c>
      <c r="C45" s="163">
        <v>10</v>
      </c>
      <c r="D45" s="163">
        <v>745</v>
      </c>
      <c r="E45" s="163">
        <v>906</v>
      </c>
      <c r="F45" s="163">
        <v>537</v>
      </c>
      <c r="G45" s="163">
        <v>192</v>
      </c>
      <c r="H45" s="163">
        <v>76</v>
      </c>
      <c r="I45" s="163">
        <v>26</v>
      </c>
      <c r="J45" s="163">
        <v>8</v>
      </c>
      <c r="K45" s="163">
        <v>10</v>
      </c>
      <c r="L45" s="163">
        <v>4</v>
      </c>
      <c r="M45" s="163">
        <v>2</v>
      </c>
      <c r="N45" s="163">
        <v>2</v>
      </c>
      <c r="O45" s="163">
        <v>3</v>
      </c>
      <c r="P45" s="163" t="s">
        <v>14</v>
      </c>
    </row>
    <row r="46" spans="1:16" x14ac:dyDescent="0.2">
      <c r="A46" s="17" t="s">
        <v>271</v>
      </c>
      <c r="B46" s="162">
        <v>142</v>
      </c>
      <c r="C46" s="162" t="s">
        <v>14</v>
      </c>
      <c r="D46" s="162">
        <v>1</v>
      </c>
      <c r="E46" s="162">
        <v>11</v>
      </c>
      <c r="F46" s="162">
        <v>31</v>
      </c>
      <c r="G46" s="162">
        <v>39</v>
      </c>
      <c r="H46" s="162">
        <v>24</v>
      </c>
      <c r="I46" s="162">
        <v>14</v>
      </c>
      <c r="J46" s="162">
        <v>7</v>
      </c>
      <c r="K46" s="162">
        <v>8</v>
      </c>
      <c r="L46" s="162">
        <v>1</v>
      </c>
      <c r="M46" s="162">
        <v>3</v>
      </c>
      <c r="N46" s="162">
        <v>3</v>
      </c>
      <c r="O46" s="162" t="s">
        <v>14</v>
      </c>
      <c r="P46" s="162" t="s">
        <v>14</v>
      </c>
    </row>
    <row r="47" spans="1:16" x14ac:dyDescent="0.2">
      <c r="A47" s="160" t="s">
        <v>272</v>
      </c>
      <c r="B47" s="163">
        <v>16</v>
      </c>
      <c r="C47" s="163" t="s">
        <v>14</v>
      </c>
      <c r="D47" s="163" t="s">
        <v>14</v>
      </c>
      <c r="E47" s="163">
        <v>1</v>
      </c>
      <c r="F47" s="163">
        <v>2</v>
      </c>
      <c r="G47" s="163">
        <v>2</v>
      </c>
      <c r="H47" s="163" t="s">
        <v>14</v>
      </c>
      <c r="I47" s="163">
        <v>4</v>
      </c>
      <c r="J47" s="163">
        <v>2</v>
      </c>
      <c r="K47" s="163">
        <v>3</v>
      </c>
      <c r="L47" s="163" t="s">
        <v>14</v>
      </c>
      <c r="M47" s="163">
        <v>1</v>
      </c>
      <c r="N47" s="163">
        <v>1</v>
      </c>
      <c r="O47" s="163" t="s">
        <v>14</v>
      </c>
      <c r="P47" s="163" t="s">
        <v>14</v>
      </c>
    </row>
    <row r="48" spans="1:16" ht="25.5" x14ac:dyDescent="0.2">
      <c r="A48" s="152" t="s">
        <v>25</v>
      </c>
      <c r="B48" s="162">
        <v>1062</v>
      </c>
      <c r="C48" s="162">
        <v>4</v>
      </c>
      <c r="D48" s="162">
        <v>227</v>
      </c>
      <c r="E48" s="162">
        <v>352</v>
      </c>
      <c r="F48" s="162">
        <v>243</v>
      </c>
      <c r="G48" s="162">
        <v>116</v>
      </c>
      <c r="H48" s="162">
        <v>42</v>
      </c>
      <c r="I48" s="162">
        <v>26</v>
      </c>
      <c r="J48" s="162">
        <v>17</v>
      </c>
      <c r="K48" s="162">
        <v>15</v>
      </c>
      <c r="L48" s="162">
        <v>5</v>
      </c>
      <c r="M48" s="162">
        <v>3</v>
      </c>
      <c r="N48" s="162">
        <v>1</v>
      </c>
      <c r="O48" s="162">
        <v>6</v>
      </c>
      <c r="P48" s="162">
        <v>5</v>
      </c>
    </row>
    <row r="49" spans="1:16" x14ac:dyDescent="0.2">
      <c r="A49" s="160" t="s">
        <v>270</v>
      </c>
      <c r="B49" s="163">
        <v>1025</v>
      </c>
      <c r="C49" s="163">
        <v>4</v>
      </c>
      <c r="D49" s="163">
        <v>227</v>
      </c>
      <c r="E49" s="163">
        <v>351</v>
      </c>
      <c r="F49" s="163">
        <v>240</v>
      </c>
      <c r="G49" s="163">
        <v>105</v>
      </c>
      <c r="H49" s="163">
        <v>36</v>
      </c>
      <c r="I49" s="163">
        <v>19</v>
      </c>
      <c r="J49" s="163">
        <v>14</v>
      </c>
      <c r="K49" s="163">
        <v>11</v>
      </c>
      <c r="L49" s="163">
        <v>5</v>
      </c>
      <c r="M49" s="163">
        <v>2</v>
      </c>
      <c r="N49" s="163">
        <v>1</v>
      </c>
      <c r="O49" s="163">
        <v>6</v>
      </c>
      <c r="P49" s="163">
        <v>4</v>
      </c>
    </row>
    <row r="50" spans="1:16" x14ac:dyDescent="0.2">
      <c r="A50" s="17" t="s">
        <v>271</v>
      </c>
      <c r="B50" s="162">
        <v>35</v>
      </c>
      <c r="C50" s="162" t="s">
        <v>14</v>
      </c>
      <c r="D50" s="162" t="s">
        <v>14</v>
      </c>
      <c r="E50" s="162">
        <v>1</v>
      </c>
      <c r="F50" s="162">
        <v>3</v>
      </c>
      <c r="G50" s="162">
        <v>10</v>
      </c>
      <c r="H50" s="162">
        <v>6</v>
      </c>
      <c r="I50" s="162">
        <v>7</v>
      </c>
      <c r="J50" s="162">
        <v>3</v>
      </c>
      <c r="K50" s="162">
        <v>4</v>
      </c>
      <c r="L50" s="162" t="s">
        <v>14</v>
      </c>
      <c r="M50" s="162" t="s">
        <v>14</v>
      </c>
      <c r="N50" s="162" t="s">
        <v>14</v>
      </c>
      <c r="O50" s="162" t="s">
        <v>14</v>
      </c>
      <c r="P50" s="162">
        <v>1</v>
      </c>
    </row>
    <row r="51" spans="1:16" x14ac:dyDescent="0.2">
      <c r="A51" s="160" t="s">
        <v>272</v>
      </c>
      <c r="B51" s="163">
        <v>2</v>
      </c>
      <c r="C51" s="163" t="s">
        <v>14</v>
      </c>
      <c r="D51" s="163" t="s">
        <v>14</v>
      </c>
      <c r="E51" s="163" t="s">
        <v>14</v>
      </c>
      <c r="F51" s="163" t="s">
        <v>14</v>
      </c>
      <c r="G51" s="163">
        <v>1</v>
      </c>
      <c r="H51" s="163" t="s">
        <v>14</v>
      </c>
      <c r="I51" s="163" t="s">
        <v>14</v>
      </c>
      <c r="J51" s="163" t="s">
        <v>14</v>
      </c>
      <c r="K51" s="163" t="s">
        <v>14</v>
      </c>
      <c r="L51" s="163" t="s">
        <v>14</v>
      </c>
      <c r="M51" s="163">
        <v>1</v>
      </c>
      <c r="N51" s="163" t="s">
        <v>14</v>
      </c>
      <c r="O51" s="163" t="s">
        <v>14</v>
      </c>
      <c r="P51" s="163" t="s">
        <v>14</v>
      </c>
    </row>
    <row r="52" spans="1:16" x14ac:dyDescent="0.2">
      <c r="A52" s="151" t="s">
        <v>26</v>
      </c>
    </row>
    <row r="53" spans="1:16" x14ac:dyDescent="0.2">
      <c r="A53" s="160" t="s">
        <v>27</v>
      </c>
      <c r="B53" s="164">
        <v>2070</v>
      </c>
      <c r="C53" s="164">
        <v>5</v>
      </c>
      <c r="D53" s="164">
        <v>328</v>
      </c>
      <c r="E53" s="164">
        <v>616</v>
      </c>
      <c r="F53" s="164">
        <v>511</v>
      </c>
      <c r="G53" s="164">
        <v>259</v>
      </c>
      <c r="H53" s="164">
        <v>130</v>
      </c>
      <c r="I53" s="164">
        <v>70</v>
      </c>
      <c r="J53" s="164">
        <v>58</v>
      </c>
      <c r="K53" s="164">
        <v>29</v>
      </c>
      <c r="L53" s="164">
        <v>22</v>
      </c>
      <c r="M53" s="164">
        <v>9</v>
      </c>
      <c r="N53" s="164">
        <v>6</v>
      </c>
      <c r="O53" s="164">
        <v>9</v>
      </c>
      <c r="P53" s="164">
        <v>18</v>
      </c>
    </row>
    <row r="54" spans="1:16" x14ac:dyDescent="0.2">
      <c r="A54" s="17" t="s">
        <v>270</v>
      </c>
      <c r="B54" s="125">
        <v>1940</v>
      </c>
      <c r="C54" s="125">
        <v>5</v>
      </c>
      <c r="D54" s="125">
        <v>327</v>
      </c>
      <c r="E54" s="125">
        <v>609</v>
      </c>
      <c r="F54" s="125">
        <v>487</v>
      </c>
      <c r="G54" s="125">
        <v>231</v>
      </c>
      <c r="H54" s="125">
        <v>108</v>
      </c>
      <c r="I54" s="125">
        <v>58</v>
      </c>
      <c r="J54" s="125">
        <v>44</v>
      </c>
      <c r="K54" s="125">
        <v>25</v>
      </c>
      <c r="L54" s="125">
        <v>16</v>
      </c>
      <c r="M54" s="125">
        <v>2</v>
      </c>
      <c r="N54" s="125">
        <v>4</v>
      </c>
      <c r="O54" s="125">
        <v>9</v>
      </c>
      <c r="P54" s="125">
        <v>15</v>
      </c>
    </row>
    <row r="55" spans="1:16" x14ac:dyDescent="0.2">
      <c r="A55" s="160" t="s">
        <v>271</v>
      </c>
      <c r="B55" s="164">
        <v>112</v>
      </c>
      <c r="C55" s="164" t="s">
        <v>14</v>
      </c>
      <c r="D55" s="164">
        <v>1</v>
      </c>
      <c r="E55" s="164">
        <v>6</v>
      </c>
      <c r="F55" s="164">
        <v>24</v>
      </c>
      <c r="G55" s="164">
        <v>26</v>
      </c>
      <c r="H55" s="164">
        <v>19</v>
      </c>
      <c r="I55" s="164">
        <v>10</v>
      </c>
      <c r="J55" s="164">
        <v>11</v>
      </c>
      <c r="K55" s="164">
        <v>3</v>
      </c>
      <c r="L55" s="164">
        <v>3</v>
      </c>
      <c r="M55" s="164">
        <v>5</v>
      </c>
      <c r="N55" s="164">
        <v>1</v>
      </c>
      <c r="O55" s="164" t="s">
        <v>14</v>
      </c>
      <c r="P55" s="164">
        <v>3</v>
      </c>
    </row>
    <row r="56" spans="1:16" x14ac:dyDescent="0.2">
      <c r="A56" s="17" t="s">
        <v>272</v>
      </c>
      <c r="B56" s="125">
        <v>18</v>
      </c>
      <c r="C56" s="125" t="s">
        <v>14</v>
      </c>
      <c r="D56" s="125" t="s">
        <v>14</v>
      </c>
      <c r="E56" s="125">
        <v>1</v>
      </c>
      <c r="F56" s="125" t="s">
        <v>14</v>
      </c>
      <c r="G56" s="125">
        <v>2</v>
      </c>
      <c r="H56" s="125">
        <v>3</v>
      </c>
      <c r="I56" s="125">
        <v>2</v>
      </c>
      <c r="J56" s="125">
        <v>3</v>
      </c>
      <c r="K56" s="125">
        <v>1</v>
      </c>
      <c r="L56" s="125">
        <v>3</v>
      </c>
      <c r="M56" s="125">
        <v>2</v>
      </c>
      <c r="N56" s="125">
        <v>1</v>
      </c>
      <c r="O56" s="125" t="s">
        <v>14</v>
      </c>
      <c r="P56" s="125" t="s">
        <v>14</v>
      </c>
    </row>
    <row r="57" spans="1:16" x14ac:dyDescent="0.2">
      <c r="A57" s="161" t="s">
        <v>28</v>
      </c>
      <c r="B57" s="164">
        <v>971</v>
      </c>
      <c r="C57" s="164">
        <v>12</v>
      </c>
      <c r="D57" s="164">
        <v>133</v>
      </c>
      <c r="E57" s="164">
        <v>215</v>
      </c>
      <c r="F57" s="164">
        <v>221</v>
      </c>
      <c r="G57" s="164">
        <v>136</v>
      </c>
      <c r="H57" s="164">
        <v>86</v>
      </c>
      <c r="I57" s="164">
        <v>52</v>
      </c>
      <c r="J57" s="164">
        <v>29</v>
      </c>
      <c r="K57" s="164">
        <v>28</v>
      </c>
      <c r="L57" s="164">
        <v>20</v>
      </c>
      <c r="M57" s="164">
        <v>20</v>
      </c>
      <c r="N57" s="164">
        <v>6</v>
      </c>
      <c r="O57" s="164">
        <v>12</v>
      </c>
      <c r="P57" s="164">
        <v>1</v>
      </c>
    </row>
    <row r="58" spans="1:16" x14ac:dyDescent="0.2">
      <c r="A58" s="17" t="s">
        <v>270</v>
      </c>
      <c r="B58" s="125">
        <v>909</v>
      </c>
      <c r="C58" s="125">
        <v>12</v>
      </c>
      <c r="D58" s="125">
        <v>133</v>
      </c>
      <c r="E58" s="125">
        <v>214</v>
      </c>
      <c r="F58" s="125">
        <v>213</v>
      </c>
      <c r="G58" s="125">
        <v>127</v>
      </c>
      <c r="H58" s="125">
        <v>77</v>
      </c>
      <c r="I58" s="125">
        <v>40</v>
      </c>
      <c r="J58" s="125">
        <v>22</v>
      </c>
      <c r="K58" s="125">
        <v>23</v>
      </c>
      <c r="L58" s="125">
        <v>15</v>
      </c>
      <c r="M58" s="125">
        <v>17</v>
      </c>
      <c r="N58" s="125">
        <v>5</v>
      </c>
      <c r="O58" s="125">
        <v>10</v>
      </c>
      <c r="P58" s="125">
        <v>1</v>
      </c>
    </row>
    <row r="59" spans="1:16" x14ac:dyDescent="0.2">
      <c r="A59" s="160" t="s">
        <v>271</v>
      </c>
      <c r="B59" s="164">
        <v>55</v>
      </c>
      <c r="C59" s="164" t="s">
        <v>14</v>
      </c>
      <c r="D59" s="164" t="s">
        <v>14</v>
      </c>
      <c r="E59" s="164">
        <v>1</v>
      </c>
      <c r="F59" s="164">
        <v>7</v>
      </c>
      <c r="G59" s="164">
        <v>9</v>
      </c>
      <c r="H59" s="164">
        <v>6</v>
      </c>
      <c r="I59" s="164">
        <v>11</v>
      </c>
      <c r="J59" s="164">
        <v>7</v>
      </c>
      <c r="K59" s="164">
        <v>4</v>
      </c>
      <c r="L59" s="164">
        <v>5</v>
      </c>
      <c r="M59" s="164">
        <v>3</v>
      </c>
      <c r="N59" s="164">
        <v>1</v>
      </c>
      <c r="O59" s="164">
        <v>1</v>
      </c>
      <c r="P59" s="164" t="s">
        <v>14</v>
      </c>
    </row>
    <row r="60" spans="1:16" x14ac:dyDescent="0.2">
      <c r="A60" s="17" t="s">
        <v>272</v>
      </c>
      <c r="B60" s="125">
        <v>7</v>
      </c>
      <c r="C60" s="125" t="s">
        <v>14</v>
      </c>
      <c r="D60" s="125" t="s">
        <v>14</v>
      </c>
      <c r="E60" s="125" t="s">
        <v>14</v>
      </c>
      <c r="F60" s="125">
        <v>1</v>
      </c>
      <c r="G60" s="125" t="s">
        <v>14</v>
      </c>
      <c r="H60" s="125">
        <v>3</v>
      </c>
      <c r="I60" s="125">
        <v>1</v>
      </c>
      <c r="J60" s="125" t="s">
        <v>14</v>
      </c>
      <c r="K60" s="125">
        <v>1</v>
      </c>
      <c r="L60" s="125" t="s">
        <v>14</v>
      </c>
      <c r="M60" s="125" t="s">
        <v>14</v>
      </c>
      <c r="N60" s="125" t="s">
        <v>14</v>
      </c>
      <c r="O60" s="125">
        <v>1</v>
      </c>
      <c r="P60" s="125" t="s">
        <v>14</v>
      </c>
    </row>
    <row r="61" spans="1:16" x14ac:dyDescent="0.2">
      <c r="A61" s="161" t="s">
        <v>29</v>
      </c>
      <c r="B61" s="164">
        <v>14097</v>
      </c>
      <c r="C61" s="164">
        <v>88</v>
      </c>
      <c r="D61" s="164">
        <v>1980</v>
      </c>
      <c r="E61" s="164">
        <v>3753</v>
      </c>
      <c r="F61" s="164">
        <v>3211</v>
      </c>
      <c r="G61" s="164">
        <v>1812</v>
      </c>
      <c r="H61" s="164">
        <v>932</v>
      </c>
      <c r="I61" s="164">
        <v>633</v>
      </c>
      <c r="J61" s="164">
        <v>445</v>
      </c>
      <c r="K61" s="164">
        <v>310</v>
      </c>
      <c r="L61" s="164">
        <v>193</v>
      </c>
      <c r="M61" s="164">
        <v>113</v>
      </c>
      <c r="N61" s="164">
        <v>84</v>
      </c>
      <c r="O61" s="164">
        <v>102</v>
      </c>
      <c r="P61" s="164">
        <v>441</v>
      </c>
    </row>
    <row r="62" spans="1:16" x14ac:dyDescent="0.2">
      <c r="A62" s="17" t="s">
        <v>270</v>
      </c>
      <c r="B62" s="125">
        <v>13232</v>
      </c>
      <c r="C62" s="125">
        <v>87</v>
      </c>
      <c r="D62" s="125">
        <v>1977</v>
      </c>
      <c r="E62" s="125">
        <v>3718</v>
      </c>
      <c r="F62" s="125">
        <v>3115</v>
      </c>
      <c r="G62" s="125">
        <v>1646</v>
      </c>
      <c r="H62" s="125">
        <v>793</v>
      </c>
      <c r="I62" s="125">
        <v>499</v>
      </c>
      <c r="J62" s="125">
        <v>330</v>
      </c>
      <c r="K62" s="125">
        <v>241</v>
      </c>
      <c r="L62" s="125">
        <v>153</v>
      </c>
      <c r="M62" s="125">
        <v>96</v>
      </c>
      <c r="N62" s="125">
        <v>72</v>
      </c>
      <c r="O62" s="125">
        <v>91</v>
      </c>
      <c r="P62" s="125">
        <v>414</v>
      </c>
    </row>
    <row r="63" spans="1:16" x14ac:dyDescent="0.2">
      <c r="A63" s="160" t="s">
        <v>271</v>
      </c>
      <c r="B63" s="164">
        <v>805</v>
      </c>
      <c r="C63" s="164">
        <v>1</v>
      </c>
      <c r="D63" s="164">
        <v>3</v>
      </c>
      <c r="E63" s="164">
        <v>32</v>
      </c>
      <c r="F63" s="164">
        <v>92</v>
      </c>
      <c r="G63" s="164">
        <v>159</v>
      </c>
      <c r="H63" s="164">
        <v>136</v>
      </c>
      <c r="I63" s="164">
        <v>126</v>
      </c>
      <c r="J63" s="164">
        <v>105</v>
      </c>
      <c r="K63" s="164">
        <v>62</v>
      </c>
      <c r="L63" s="164">
        <v>31</v>
      </c>
      <c r="M63" s="164">
        <v>14</v>
      </c>
      <c r="N63" s="164">
        <v>9</v>
      </c>
      <c r="O63" s="164">
        <v>9</v>
      </c>
      <c r="P63" s="164">
        <v>26</v>
      </c>
    </row>
    <row r="64" spans="1:16" x14ac:dyDescent="0.2">
      <c r="A64" s="17" t="s">
        <v>272</v>
      </c>
      <c r="B64" s="125">
        <v>60</v>
      </c>
      <c r="C64" s="125" t="s">
        <v>14</v>
      </c>
      <c r="D64" s="125" t="s">
        <v>14</v>
      </c>
      <c r="E64" s="125">
        <v>3</v>
      </c>
      <c r="F64" s="125">
        <v>4</v>
      </c>
      <c r="G64" s="125">
        <v>7</v>
      </c>
      <c r="H64" s="125">
        <v>3</v>
      </c>
      <c r="I64" s="125">
        <v>8</v>
      </c>
      <c r="J64" s="125">
        <v>10</v>
      </c>
      <c r="K64" s="125">
        <v>7</v>
      </c>
      <c r="L64" s="125">
        <v>9</v>
      </c>
      <c r="M64" s="125">
        <v>3</v>
      </c>
      <c r="N64" s="125">
        <v>3</v>
      </c>
      <c r="O64" s="125">
        <v>2</v>
      </c>
      <c r="P64" s="125">
        <v>1</v>
      </c>
    </row>
    <row r="65" spans="1:16" x14ac:dyDescent="0.2">
      <c r="A65" s="161" t="s">
        <v>30</v>
      </c>
      <c r="B65" s="164">
        <v>1709</v>
      </c>
      <c r="C65" s="164">
        <v>16</v>
      </c>
      <c r="D65" s="164">
        <v>285</v>
      </c>
      <c r="E65" s="164">
        <v>427</v>
      </c>
      <c r="F65" s="164">
        <v>337</v>
      </c>
      <c r="G65" s="164">
        <v>225</v>
      </c>
      <c r="H65" s="164">
        <v>125</v>
      </c>
      <c r="I65" s="164">
        <v>90</v>
      </c>
      <c r="J65" s="164">
        <v>73</v>
      </c>
      <c r="K65" s="164">
        <v>44</v>
      </c>
      <c r="L65" s="164">
        <v>26</v>
      </c>
      <c r="M65" s="164">
        <v>24</v>
      </c>
      <c r="N65" s="164">
        <v>12</v>
      </c>
      <c r="O65" s="164">
        <v>17</v>
      </c>
      <c r="P65" s="164">
        <v>8</v>
      </c>
    </row>
    <row r="66" spans="1:16" x14ac:dyDescent="0.2">
      <c r="A66" s="17" t="s">
        <v>270</v>
      </c>
      <c r="B66" s="125">
        <v>1619</v>
      </c>
      <c r="C66" s="125">
        <v>16</v>
      </c>
      <c r="D66" s="125">
        <v>285</v>
      </c>
      <c r="E66" s="125">
        <v>421</v>
      </c>
      <c r="F66" s="125">
        <v>328</v>
      </c>
      <c r="G66" s="125">
        <v>209</v>
      </c>
      <c r="H66" s="125">
        <v>112</v>
      </c>
      <c r="I66" s="125">
        <v>75</v>
      </c>
      <c r="J66" s="125">
        <v>58</v>
      </c>
      <c r="K66" s="125">
        <v>30</v>
      </c>
      <c r="L66" s="125">
        <v>25</v>
      </c>
      <c r="M66" s="125">
        <v>24</v>
      </c>
      <c r="N66" s="125">
        <v>11</v>
      </c>
      <c r="O66" s="125">
        <v>17</v>
      </c>
      <c r="P66" s="125">
        <v>8</v>
      </c>
    </row>
    <row r="67" spans="1:16" x14ac:dyDescent="0.2">
      <c r="A67" s="160" t="s">
        <v>271</v>
      </c>
      <c r="B67" s="164">
        <v>74</v>
      </c>
      <c r="C67" s="164" t="s">
        <v>14</v>
      </c>
      <c r="D67" s="164" t="s">
        <v>14</v>
      </c>
      <c r="E67" s="164">
        <v>6</v>
      </c>
      <c r="F67" s="164">
        <v>8</v>
      </c>
      <c r="G67" s="164">
        <v>14</v>
      </c>
      <c r="H67" s="164">
        <v>12</v>
      </c>
      <c r="I67" s="164">
        <v>13</v>
      </c>
      <c r="J67" s="164">
        <v>9</v>
      </c>
      <c r="K67" s="164">
        <v>12</v>
      </c>
      <c r="L67" s="164" t="s">
        <v>14</v>
      </c>
      <c r="M67" s="164" t="s">
        <v>14</v>
      </c>
      <c r="N67" s="164" t="s">
        <v>14</v>
      </c>
      <c r="O67" s="164" t="s">
        <v>14</v>
      </c>
      <c r="P67" s="164" t="s">
        <v>14</v>
      </c>
    </row>
    <row r="68" spans="1:16" x14ac:dyDescent="0.2">
      <c r="A68" s="17" t="s">
        <v>272</v>
      </c>
      <c r="B68" s="125">
        <v>16</v>
      </c>
      <c r="C68" s="125" t="s">
        <v>14</v>
      </c>
      <c r="D68" s="125" t="s">
        <v>14</v>
      </c>
      <c r="E68" s="125" t="s">
        <v>14</v>
      </c>
      <c r="F68" s="125">
        <v>1</v>
      </c>
      <c r="G68" s="125">
        <v>2</v>
      </c>
      <c r="H68" s="125">
        <v>1</v>
      </c>
      <c r="I68" s="125">
        <v>2</v>
      </c>
      <c r="J68" s="125">
        <v>6</v>
      </c>
      <c r="K68" s="125">
        <v>2</v>
      </c>
      <c r="L68" s="125">
        <v>1</v>
      </c>
      <c r="M68" s="125" t="s">
        <v>14</v>
      </c>
      <c r="N68" s="125">
        <v>1</v>
      </c>
      <c r="O68" s="125" t="s">
        <v>14</v>
      </c>
      <c r="P68" s="125" t="s">
        <v>14</v>
      </c>
    </row>
    <row r="69" spans="1:16" x14ac:dyDescent="0.2">
      <c r="A69" s="161" t="s">
        <v>31</v>
      </c>
      <c r="B69" s="164">
        <v>3777</v>
      </c>
      <c r="C69" s="164">
        <v>78</v>
      </c>
      <c r="D69" s="164">
        <v>839</v>
      </c>
      <c r="E69" s="164">
        <v>1101</v>
      </c>
      <c r="F69" s="164">
        <v>711</v>
      </c>
      <c r="G69" s="164">
        <v>381</v>
      </c>
      <c r="H69" s="164">
        <v>206</v>
      </c>
      <c r="I69" s="164">
        <v>141</v>
      </c>
      <c r="J69" s="164">
        <v>95</v>
      </c>
      <c r="K69" s="164">
        <v>73</v>
      </c>
      <c r="L69" s="164">
        <v>51</v>
      </c>
      <c r="M69" s="164">
        <v>29</v>
      </c>
      <c r="N69" s="164">
        <v>22</v>
      </c>
      <c r="O69" s="164">
        <v>23</v>
      </c>
      <c r="P69" s="164">
        <v>27</v>
      </c>
    </row>
    <row r="70" spans="1:16" x14ac:dyDescent="0.2">
      <c r="A70" s="17" t="s">
        <v>270</v>
      </c>
      <c r="B70" s="125">
        <v>3591</v>
      </c>
      <c r="C70" s="125">
        <v>78</v>
      </c>
      <c r="D70" s="125">
        <v>838</v>
      </c>
      <c r="E70" s="125">
        <v>1091</v>
      </c>
      <c r="F70" s="125">
        <v>692</v>
      </c>
      <c r="G70" s="125">
        <v>344</v>
      </c>
      <c r="H70" s="125">
        <v>171</v>
      </c>
      <c r="I70" s="125">
        <v>112</v>
      </c>
      <c r="J70" s="125">
        <v>68</v>
      </c>
      <c r="K70" s="125">
        <v>56</v>
      </c>
      <c r="L70" s="125">
        <v>45</v>
      </c>
      <c r="M70" s="125">
        <v>26</v>
      </c>
      <c r="N70" s="125">
        <v>20</v>
      </c>
      <c r="O70" s="125">
        <v>23</v>
      </c>
      <c r="P70" s="125">
        <v>27</v>
      </c>
    </row>
    <row r="71" spans="1:16" x14ac:dyDescent="0.2">
      <c r="A71" s="160" t="s">
        <v>271</v>
      </c>
      <c r="B71" s="164">
        <v>167</v>
      </c>
      <c r="C71" s="164" t="s">
        <v>14</v>
      </c>
      <c r="D71" s="164">
        <v>1</v>
      </c>
      <c r="E71" s="164">
        <v>10</v>
      </c>
      <c r="F71" s="164">
        <v>17</v>
      </c>
      <c r="G71" s="164">
        <v>34</v>
      </c>
      <c r="H71" s="164">
        <v>31</v>
      </c>
      <c r="I71" s="164">
        <v>27</v>
      </c>
      <c r="J71" s="164">
        <v>25</v>
      </c>
      <c r="K71" s="164">
        <v>15</v>
      </c>
      <c r="L71" s="164">
        <v>4</v>
      </c>
      <c r="M71" s="164">
        <v>2</v>
      </c>
      <c r="N71" s="164">
        <v>1</v>
      </c>
      <c r="O71" s="164" t="s">
        <v>14</v>
      </c>
      <c r="P71" s="164" t="s">
        <v>14</v>
      </c>
    </row>
    <row r="72" spans="1:16" x14ac:dyDescent="0.2">
      <c r="A72" s="17" t="s">
        <v>272</v>
      </c>
      <c r="B72" s="125">
        <v>19</v>
      </c>
      <c r="C72" s="125" t="s">
        <v>14</v>
      </c>
      <c r="D72" s="125" t="s">
        <v>14</v>
      </c>
      <c r="E72" s="125" t="s">
        <v>14</v>
      </c>
      <c r="F72" s="125">
        <v>2</v>
      </c>
      <c r="G72" s="125">
        <v>3</v>
      </c>
      <c r="H72" s="125">
        <v>4</v>
      </c>
      <c r="I72" s="125">
        <v>2</v>
      </c>
      <c r="J72" s="125">
        <v>2</v>
      </c>
      <c r="K72" s="125">
        <v>2</v>
      </c>
      <c r="L72" s="125">
        <v>2</v>
      </c>
      <c r="M72" s="125">
        <v>1</v>
      </c>
      <c r="N72" s="125">
        <v>1</v>
      </c>
      <c r="O72" s="125" t="s">
        <v>14</v>
      </c>
      <c r="P72" s="125" t="s">
        <v>14</v>
      </c>
    </row>
    <row r="73" spans="1:16" x14ac:dyDescent="0.2">
      <c r="A73" s="161" t="s">
        <v>32</v>
      </c>
      <c r="B73" s="164">
        <v>1210</v>
      </c>
      <c r="C73" s="164">
        <v>47</v>
      </c>
      <c r="D73" s="164">
        <v>503</v>
      </c>
      <c r="E73" s="164">
        <v>295</v>
      </c>
      <c r="F73" s="164">
        <v>168</v>
      </c>
      <c r="G73" s="164">
        <v>69</v>
      </c>
      <c r="H73" s="164">
        <v>28</v>
      </c>
      <c r="I73" s="164">
        <v>20</v>
      </c>
      <c r="J73" s="164">
        <v>18</v>
      </c>
      <c r="K73" s="164">
        <v>12</v>
      </c>
      <c r="L73" s="164">
        <v>4</v>
      </c>
      <c r="M73" s="164">
        <v>9</v>
      </c>
      <c r="N73" s="164">
        <v>1</v>
      </c>
      <c r="O73" s="164">
        <v>5</v>
      </c>
      <c r="P73" s="164">
        <v>31</v>
      </c>
    </row>
    <row r="74" spans="1:16" x14ac:dyDescent="0.2">
      <c r="A74" s="17" t="s">
        <v>270</v>
      </c>
      <c r="B74" s="125">
        <v>1176</v>
      </c>
      <c r="C74" s="125">
        <v>47</v>
      </c>
      <c r="D74" s="125">
        <v>503</v>
      </c>
      <c r="E74" s="125">
        <v>294</v>
      </c>
      <c r="F74" s="125">
        <v>165</v>
      </c>
      <c r="G74" s="125">
        <v>63</v>
      </c>
      <c r="H74" s="125">
        <v>25</v>
      </c>
      <c r="I74" s="125">
        <v>16</v>
      </c>
      <c r="J74" s="125">
        <v>11</v>
      </c>
      <c r="K74" s="125">
        <v>8</v>
      </c>
      <c r="L74" s="125">
        <v>2</v>
      </c>
      <c r="M74" s="125">
        <v>5</v>
      </c>
      <c r="N74" s="125">
        <v>1</v>
      </c>
      <c r="O74" s="125">
        <v>5</v>
      </c>
      <c r="P74" s="125">
        <v>31</v>
      </c>
    </row>
    <row r="75" spans="1:16" x14ac:dyDescent="0.2">
      <c r="A75" s="160" t="s">
        <v>271</v>
      </c>
      <c r="B75" s="164">
        <v>27</v>
      </c>
      <c r="C75" s="164" t="s">
        <v>14</v>
      </c>
      <c r="D75" s="164" t="s">
        <v>14</v>
      </c>
      <c r="E75" s="164">
        <v>1</v>
      </c>
      <c r="F75" s="164">
        <v>3</v>
      </c>
      <c r="G75" s="164">
        <v>5</v>
      </c>
      <c r="H75" s="164">
        <v>2</v>
      </c>
      <c r="I75" s="164">
        <v>3</v>
      </c>
      <c r="J75" s="164">
        <v>5</v>
      </c>
      <c r="K75" s="164">
        <v>3</v>
      </c>
      <c r="L75" s="164">
        <v>2</v>
      </c>
      <c r="M75" s="164">
        <v>3</v>
      </c>
      <c r="N75" s="164" t="s">
        <v>14</v>
      </c>
      <c r="O75" s="164" t="s">
        <v>14</v>
      </c>
      <c r="P75" s="164" t="s">
        <v>14</v>
      </c>
    </row>
    <row r="76" spans="1:16" x14ac:dyDescent="0.2">
      <c r="A76" s="17" t="s">
        <v>272</v>
      </c>
      <c r="B76" s="125">
        <v>7</v>
      </c>
      <c r="C76" s="125" t="s">
        <v>14</v>
      </c>
      <c r="D76" s="125" t="s">
        <v>14</v>
      </c>
      <c r="E76" s="125" t="s">
        <v>14</v>
      </c>
      <c r="F76" s="125" t="s">
        <v>14</v>
      </c>
      <c r="G76" s="125">
        <v>1</v>
      </c>
      <c r="H76" s="125">
        <v>1</v>
      </c>
      <c r="I76" s="125">
        <v>1</v>
      </c>
      <c r="J76" s="125">
        <v>2</v>
      </c>
      <c r="K76" s="125">
        <v>1</v>
      </c>
      <c r="L76" s="125" t="s">
        <v>14</v>
      </c>
      <c r="M76" s="125">
        <v>1</v>
      </c>
      <c r="N76" s="125" t="s">
        <v>14</v>
      </c>
      <c r="O76" s="125" t="s">
        <v>14</v>
      </c>
      <c r="P76" s="125" t="s">
        <v>14</v>
      </c>
    </row>
    <row r="77" spans="1:16" x14ac:dyDescent="0.2">
      <c r="A77" s="159" t="s">
        <v>33</v>
      </c>
      <c r="B77" s="164"/>
      <c r="C77" s="164"/>
      <c r="D77" s="164"/>
      <c r="E77" s="164"/>
      <c r="F77" s="164"/>
      <c r="G77" s="164"/>
      <c r="H77" s="164"/>
      <c r="I77" s="164"/>
      <c r="J77" s="164"/>
      <c r="K77" s="164"/>
      <c r="L77" s="164"/>
      <c r="M77" s="164"/>
      <c r="N77" s="164"/>
      <c r="O77" s="164"/>
      <c r="P77" s="164"/>
    </row>
    <row r="78" spans="1:16" x14ac:dyDescent="0.2">
      <c r="A78" s="22" t="s">
        <v>34</v>
      </c>
      <c r="B78" s="125">
        <v>394</v>
      </c>
      <c r="C78" s="125">
        <v>2</v>
      </c>
      <c r="D78" s="125">
        <v>53</v>
      </c>
      <c r="E78" s="125">
        <v>135</v>
      </c>
      <c r="F78" s="125">
        <v>97</v>
      </c>
      <c r="G78" s="125">
        <v>51</v>
      </c>
      <c r="H78" s="125">
        <v>21</v>
      </c>
      <c r="I78" s="125">
        <v>13</v>
      </c>
      <c r="J78" s="125">
        <v>6</v>
      </c>
      <c r="K78" s="125">
        <v>7</v>
      </c>
      <c r="L78" s="125">
        <v>4</v>
      </c>
      <c r="M78" s="125">
        <v>1</v>
      </c>
      <c r="N78" s="125">
        <v>1</v>
      </c>
      <c r="O78" s="125">
        <v>3</v>
      </c>
      <c r="P78" s="125" t="s">
        <v>14</v>
      </c>
    </row>
    <row r="79" spans="1:16" x14ac:dyDescent="0.2">
      <c r="A79" s="160" t="s">
        <v>270</v>
      </c>
      <c r="B79" s="164">
        <v>360</v>
      </c>
      <c r="C79" s="164">
        <v>2</v>
      </c>
      <c r="D79" s="164">
        <v>53</v>
      </c>
      <c r="E79" s="164">
        <v>132</v>
      </c>
      <c r="F79" s="164">
        <v>93</v>
      </c>
      <c r="G79" s="164">
        <v>46</v>
      </c>
      <c r="H79" s="164">
        <v>16</v>
      </c>
      <c r="I79" s="164">
        <v>8</v>
      </c>
      <c r="J79" s="164">
        <v>5</v>
      </c>
      <c r="K79" s="164">
        <v>3</v>
      </c>
      <c r="L79" s="164" t="s">
        <v>14</v>
      </c>
      <c r="M79" s="164" t="s">
        <v>14</v>
      </c>
      <c r="N79" s="164">
        <v>1</v>
      </c>
      <c r="O79" s="164">
        <v>1</v>
      </c>
      <c r="P79" s="164" t="s">
        <v>14</v>
      </c>
    </row>
    <row r="80" spans="1:16" x14ac:dyDescent="0.2">
      <c r="A80" s="17" t="s">
        <v>271</v>
      </c>
      <c r="B80" s="125">
        <v>32</v>
      </c>
      <c r="C80" s="125" t="s">
        <v>14</v>
      </c>
      <c r="D80" s="125" t="s">
        <v>14</v>
      </c>
      <c r="E80" s="125">
        <v>3</v>
      </c>
      <c r="F80" s="125">
        <v>4</v>
      </c>
      <c r="G80" s="125">
        <v>5</v>
      </c>
      <c r="H80" s="125">
        <v>5</v>
      </c>
      <c r="I80" s="125">
        <v>5</v>
      </c>
      <c r="J80" s="125">
        <v>1</v>
      </c>
      <c r="K80" s="125">
        <v>3</v>
      </c>
      <c r="L80" s="125">
        <v>3</v>
      </c>
      <c r="M80" s="125">
        <v>1</v>
      </c>
      <c r="N80" s="125" t="s">
        <v>14</v>
      </c>
      <c r="O80" s="125">
        <v>2</v>
      </c>
      <c r="P80" s="125" t="s">
        <v>14</v>
      </c>
    </row>
    <row r="81" spans="1:16" x14ac:dyDescent="0.2">
      <c r="A81" s="160" t="s">
        <v>272</v>
      </c>
      <c r="B81" s="164">
        <v>2</v>
      </c>
      <c r="C81" s="164" t="s">
        <v>14</v>
      </c>
      <c r="D81" s="164" t="s">
        <v>14</v>
      </c>
      <c r="E81" s="164" t="s">
        <v>14</v>
      </c>
      <c r="F81" s="164" t="s">
        <v>14</v>
      </c>
      <c r="G81" s="164" t="s">
        <v>14</v>
      </c>
      <c r="H81" s="164" t="s">
        <v>14</v>
      </c>
      <c r="I81" s="164" t="s">
        <v>14</v>
      </c>
      <c r="J81" s="164" t="s">
        <v>14</v>
      </c>
      <c r="K81" s="164">
        <v>1</v>
      </c>
      <c r="L81" s="164">
        <v>1</v>
      </c>
      <c r="M81" s="164" t="s">
        <v>14</v>
      </c>
      <c r="N81" s="164" t="s">
        <v>14</v>
      </c>
      <c r="O81" s="164" t="s">
        <v>14</v>
      </c>
      <c r="P81" s="164" t="s">
        <v>14</v>
      </c>
    </row>
    <row r="82" spans="1:16" x14ac:dyDescent="0.2">
      <c r="A82" s="22" t="s">
        <v>35</v>
      </c>
      <c r="B82" s="125">
        <v>340</v>
      </c>
      <c r="C82" s="125">
        <v>2</v>
      </c>
      <c r="D82" s="125">
        <v>63</v>
      </c>
      <c r="E82" s="125">
        <v>105</v>
      </c>
      <c r="F82" s="125">
        <v>91</v>
      </c>
      <c r="G82" s="125">
        <v>43</v>
      </c>
      <c r="H82" s="125">
        <v>15</v>
      </c>
      <c r="I82" s="125">
        <v>12</v>
      </c>
      <c r="J82" s="125">
        <v>6</v>
      </c>
      <c r="K82" s="125">
        <v>2</v>
      </c>
      <c r="L82" s="125" t="s">
        <v>14</v>
      </c>
      <c r="M82" s="125">
        <v>1</v>
      </c>
      <c r="N82" s="125" t="s">
        <v>14</v>
      </c>
      <c r="O82" s="125" t="s">
        <v>14</v>
      </c>
      <c r="P82" s="125" t="s">
        <v>14</v>
      </c>
    </row>
    <row r="83" spans="1:16" x14ac:dyDescent="0.2">
      <c r="A83" s="160" t="s">
        <v>270</v>
      </c>
      <c r="B83" s="164">
        <v>318</v>
      </c>
      <c r="C83" s="164">
        <v>2</v>
      </c>
      <c r="D83" s="164">
        <v>63</v>
      </c>
      <c r="E83" s="164">
        <v>105</v>
      </c>
      <c r="F83" s="164">
        <v>88</v>
      </c>
      <c r="G83" s="164">
        <v>36</v>
      </c>
      <c r="H83" s="164">
        <v>11</v>
      </c>
      <c r="I83" s="164">
        <v>8</v>
      </c>
      <c r="J83" s="164">
        <v>4</v>
      </c>
      <c r="K83" s="164" t="s">
        <v>14</v>
      </c>
      <c r="L83" s="164" t="s">
        <v>14</v>
      </c>
      <c r="M83" s="164">
        <v>1</v>
      </c>
      <c r="N83" s="164" t="s">
        <v>14</v>
      </c>
      <c r="O83" s="164" t="s">
        <v>14</v>
      </c>
      <c r="P83" s="164" t="s">
        <v>14</v>
      </c>
    </row>
    <row r="84" spans="1:16" x14ac:dyDescent="0.2">
      <c r="A84" s="17" t="s">
        <v>271</v>
      </c>
      <c r="B84" s="125">
        <v>18</v>
      </c>
      <c r="C84" s="125" t="s">
        <v>14</v>
      </c>
      <c r="D84" s="125" t="s">
        <v>14</v>
      </c>
      <c r="E84" s="125" t="s">
        <v>14</v>
      </c>
      <c r="F84" s="125">
        <v>3</v>
      </c>
      <c r="G84" s="125">
        <v>5</v>
      </c>
      <c r="H84" s="125">
        <v>3</v>
      </c>
      <c r="I84" s="125">
        <v>3</v>
      </c>
      <c r="J84" s="125">
        <v>2</v>
      </c>
      <c r="K84" s="125">
        <v>2</v>
      </c>
      <c r="L84" s="125" t="s">
        <v>14</v>
      </c>
      <c r="M84" s="125" t="s">
        <v>14</v>
      </c>
      <c r="N84" s="125" t="s">
        <v>14</v>
      </c>
      <c r="O84" s="125" t="s">
        <v>14</v>
      </c>
      <c r="P84" s="125" t="s">
        <v>14</v>
      </c>
    </row>
    <row r="85" spans="1:16" x14ac:dyDescent="0.2">
      <c r="A85" s="160" t="s">
        <v>272</v>
      </c>
      <c r="B85" s="164">
        <v>4</v>
      </c>
      <c r="C85" s="164" t="s">
        <v>14</v>
      </c>
      <c r="D85" s="164" t="s">
        <v>14</v>
      </c>
      <c r="E85" s="164" t="s">
        <v>14</v>
      </c>
      <c r="F85" s="164" t="s">
        <v>14</v>
      </c>
      <c r="G85" s="164">
        <v>2</v>
      </c>
      <c r="H85" s="164">
        <v>1</v>
      </c>
      <c r="I85" s="164">
        <v>1</v>
      </c>
      <c r="J85" s="164" t="s">
        <v>14</v>
      </c>
      <c r="K85" s="164" t="s">
        <v>14</v>
      </c>
      <c r="L85" s="164" t="s">
        <v>14</v>
      </c>
      <c r="M85" s="164" t="s">
        <v>14</v>
      </c>
      <c r="N85" s="164" t="s">
        <v>14</v>
      </c>
      <c r="O85" s="164" t="s">
        <v>14</v>
      </c>
      <c r="P85" s="164" t="s">
        <v>14</v>
      </c>
    </row>
    <row r="86" spans="1:16" x14ac:dyDescent="0.2">
      <c r="A86" s="22" t="s">
        <v>36</v>
      </c>
      <c r="B86" s="125">
        <v>275</v>
      </c>
      <c r="C86" s="125" t="s">
        <v>14</v>
      </c>
      <c r="D86" s="125">
        <v>35</v>
      </c>
      <c r="E86" s="125">
        <v>88</v>
      </c>
      <c r="F86" s="125">
        <v>71</v>
      </c>
      <c r="G86" s="125">
        <v>34</v>
      </c>
      <c r="H86" s="125">
        <v>21</v>
      </c>
      <c r="I86" s="125">
        <v>12</v>
      </c>
      <c r="J86" s="125">
        <v>9</v>
      </c>
      <c r="K86" s="125">
        <v>2</v>
      </c>
      <c r="L86" s="125">
        <v>1</v>
      </c>
      <c r="M86" s="125" t="s">
        <v>14</v>
      </c>
      <c r="N86" s="125" t="s">
        <v>14</v>
      </c>
      <c r="O86" s="125">
        <v>1</v>
      </c>
      <c r="P86" s="125">
        <v>1</v>
      </c>
    </row>
    <row r="87" spans="1:16" x14ac:dyDescent="0.2">
      <c r="A87" s="160" t="s">
        <v>270</v>
      </c>
      <c r="B87" s="164">
        <v>251</v>
      </c>
      <c r="C87" s="164" t="s">
        <v>14</v>
      </c>
      <c r="D87" s="164">
        <v>35</v>
      </c>
      <c r="E87" s="164">
        <v>85</v>
      </c>
      <c r="F87" s="164">
        <v>69</v>
      </c>
      <c r="G87" s="164">
        <v>29</v>
      </c>
      <c r="H87" s="164">
        <v>15</v>
      </c>
      <c r="I87" s="164">
        <v>9</v>
      </c>
      <c r="J87" s="164">
        <v>6</v>
      </c>
      <c r="K87" s="164">
        <v>1</v>
      </c>
      <c r="L87" s="164" t="s">
        <v>14</v>
      </c>
      <c r="M87" s="164" t="s">
        <v>14</v>
      </c>
      <c r="N87" s="164" t="s">
        <v>14</v>
      </c>
      <c r="O87" s="164">
        <v>1</v>
      </c>
      <c r="P87" s="164">
        <v>1</v>
      </c>
    </row>
    <row r="88" spans="1:16" x14ac:dyDescent="0.2">
      <c r="A88" s="17" t="s">
        <v>271</v>
      </c>
      <c r="B88" s="125">
        <v>23</v>
      </c>
      <c r="C88" s="125" t="s">
        <v>14</v>
      </c>
      <c r="D88" s="125" t="s">
        <v>14</v>
      </c>
      <c r="E88" s="125">
        <v>3</v>
      </c>
      <c r="F88" s="125">
        <v>2</v>
      </c>
      <c r="G88" s="125">
        <v>5</v>
      </c>
      <c r="H88" s="125">
        <v>6</v>
      </c>
      <c r="I88" s="125">
        <v>3</v>
      </c>
      <c r="J88" s="125">
        <v>3</v>
      </c>
      <c r="K88" s="125">
        <v>1</v>
      </c>
      <c r="L88" s="125" t="s">
        <v>14</v>
      </c>
      <c r="M88" s="125" t="s">
        <v>14</v>
      </c>
      <c r="N88" s="125" t="s">
        <v>14</v>
      </c>
      <c r="O88" s="125" t="s">
        <v>14</v>
      </c>
      <c r="P88" s="125" t="s">
        <v>14</v>
      </c>
    </row>
    <row r="89" spans="1:16" x14ac:dyDescent="0.2">
      <c r="A89" s="160" t="s">
        <v>272</v>
      </c>
      <c r="B89" s="164">
        <v>1</v>
      </c>
      <c r="C89" s="164" t="s">
        <v>14</v>
      </c>
      <c r="D89" s="164" t="s">
        <v>14</v>
      </c>
      <c r="E89" s="164" t="s">
        <v>14</v>
      </c>
      <c r="F89" s="164" t="s">
        <v>14</v>
      </c>
      <c r="G89" s="164" t="s">
        <v>14</v>
      </c>
      <c r="H89" s="164" t="s">
        <v>14</v>
      </c>
      <c r="I89" s="164" t="s">
        <v>14</v>
      </c>
      <c r="J89" s="164" t="s">
        <v>14</v>
      </c>
      <c r="K89" s="164" t="s">
        <v>14</v>
      </c>
      <c r="L89" s="164">
        <v>1</v>
      </c>
      <c r="M89" s="164" t="s">
        <v>14</v>
      </c>
      <c r="N89" s="164" t="s">
        <v>14</v>
      </c>
      <c r="O89" s="164" t="s">
        <v>14</v>
      </c>
      <c r="P89" s="164" t="s">
        <v>14</v>
      </c>
    </row>
    <row r="90" spans="1:16" x14ac:dyDescent="0.2">
      <c r="A90" s="22" t="s">
        <v>37</v>
      </c>
      <c r="B90" s="125">
        <v>334</v>
      </c>
      <c r="C90" s="125">
        <v>2</v>
      </c>
      <c r="D90" s="125">
        <v>64</v>
      </c>
      <c r="E90" s="125">
        <v>104</v>
      </c>
      <c r="F90" s="125">
        <v>83</v>
      </c>
      <c r="G90" s="125">
        <v>25</v>
      </c>
      <c r="H90" s="125">
        <v>26</v>
      </c>
      <c r="I90" s="125">
        <v>11</v>
      </c>
      <c r="J90" s="125">
        <v>8</v>
      </c>
      <c r="K90" s="125">
        <v>4</v>
      </c>
      <c r="L90" s="125">
        <v>1</v>
      </c>
      <c r="M90" s="125">
        <v>3</v>
      </c>
      <c r="N90" s="125">
        <v>2</v>
      </c>
      <c r="O90" s="125">
        <v>1</v>
      </c>
      <c r="P90" s="125" t="s">
        <v>14</v>
      </c>
    </row>
    <row r="91" spans="1:16" x14ac:dyDescent="0.2">
      <c r="A91" s="160" t="s">
        <v>270</v>
      </c>
      <c r="B91" s="164">
        <v>311</v>
      </c>
      <c r="C91" s="164">
        <v>2</v>
      </c>
      <c r="D91" s="164">
        <v>64</v>
      </c>
      <c r="E91" s="164">
        <v>104</v>
      </c>
      <c r="F91" s="164">
        <v>83</v>
      </c>
      <c r="G91" s="164">
        <v>21</v>
      </c>
      <c r="H91" s="164">
        <v>21</v>
      </c>
      <c r="I91" s="164">
        <v>6</v>
      </c>
      <c r="J91" s="164">
        <v>6</v>
      </c>
      <c r="K91" s="164">
        <v>2</v>
      </c>
      <c r="L91" s="164" t="s">
        <v>14</v>
      </c>
      <c r="M91" s="164" t="s">
        <v>14</v>
      </c>
      <c r="N91" s="164">
        <v>1</v>
      </c>
      <c r="O91" s="164">
        <v>1</v>
      </c>
      <c r="P91" s="164" t="s">
        <v>14</v>
      </c>
    </row>
    <row r="92" spans="1:16" x14ac:dyDescent="0.2">
      <c r="A92" s="17" t="s">
        <v>271</v>
      </c>
      <c r="B92" s="125">
        <v>19</v>
      </c>
      <c r="C92" s="125" t="s">
        <v>14</v>
      </c>
      <c r="D92" s="125" t="s">
        <v>14</v>
      </c>
      <c r="E92" s="125" t="s">
        <v>14</v>
      </c>
      <c r="F92" s="125" t="s">
        <v>14</v>
      </c>
      <c r="G92" s="125">
        <v>3</v>
      </c>
      <c r="H92" s="125">
        <v>4</v>
      </c>
      <c r="I92" s="125">
        <v>5</v>
      </c>
      <c r="J92" s="125">
        <v>2</v>
      </c>
      <c r="K92" s="125">
        <v>2</v>
      </c>
      <c r="L92" s="125">
        <v>1</v>
      </c>
      <c r="M92" s="125">
        <v>1</v>
      </c>
      <c r="N92" s="125">
        <v>1</v>
      </c>
      <c r="O92" s="125" t="s">
        <v>14</v>
      </c>
      <c r="P92" s="125" t="s">
        <v>14</v>
      </c>
    </row>
    <row r="93" spans="1:16" x14ac:dyDescent="0.2">
      <c r="A93" s="160" t="s">
        <v>272</v>
      </c>
      <c r="B93" s="164">
        <v>4</v>
      </c>
      <c r="C93" s="164" t="s">
        <v>14</v>
      </c>
      <c r="D93" s="164" t="s">
        <v>14</v>
      </c>
      <c r="E93" s="164" t="s">
        <v>14</v>
      </c>
      <c r="F93" s="164" t="s">
        <v>14</v>
      </c>
      <c r="G93" s="164">
        <v>1</v>
      </c>
      <c r="H93" s="164">
        <v>1</v>
      </c>
      <c r="I93" s="164" t="s">
        <v>14</v>
      </c>
      <c r="J93" s="164" t="s">
        <v>14</v>
      </c>
      <c r="K93" s="164" t="s">
        <v>14</v>
      </c>
      <c r="L93" s="164" t="s">
        <v>14</v>
      </c>
      <c r="M93" s="164">
        <v>2</v>
      </c>
      <c r="N93" s="164" t="s">
        <v>14</v>
      </c>
      <c r="O93" s="164" t="s">
        <v>14</v>
      </c>
      <c r="P93" s="164" t="s">
        <v>14</v>
      </c>
    </row>
    <row r="94" spans="1:16" x14ac:dyDescent="0.2">
      <c r="A94" s="22" t="s">
        <v>38</v>
      </c>
      <c r="B94" s="125">
        <v>423</v>
      </c>
      <c r="C94" s="125">
        <v>3</v>
      </c>
      <c r="D94" s="125">
        <v>111</v>
      </c>
      <c r="E94" s="125">
        <v>132</v>
      </c>
      <c r="F94" s="125">
        <v>77</v>
      </c>
      <c r="G94" s="125">
        <v>42</v>
      </c>
      <c r="H94" s="125">
        <v>17</v>
      </c>
      <c r="I94" s="125">
        <v>17</v>
      </c>
      <c r="J94" s="125">
        <v>10</v>
      </c>
      <c r="K94" s="125">
        <v>9</v>
      </c>
      <c r="L94" s="125" t="s">
        <v>14</v>
      </c>
      <c r="M94" s="125">
        <v>2</v>
      </c>
      <c r="N94" s="125">
        <v>1</v>
      </c>
      <c r="O94" s="125">
        <v>1</v>
      </c>
      <c r="P94" s="125">
        <v>1</v>
      </c>
    </row>
    <row r="95" spans="1:16" x14ac:dyDescent="0.2">
      <c r="A95" s="160" t="s">
        <v>270</v>
      </c>
      <c r="B95" s="164">
        <v>391</v>
      </c>
      <c r="C95" s="164">
        <v>3</v>
      </c>
      <c r="D95" s="164">
        <v>111</v>
      </c>
      <c r="E95" s="164">
        <v>131</v>
      </c>
      <c r="F95" s="164">
        <v>69</v>
      </c>
      <c r="G95" s="164">
        <v>36</v>
      </c>
      <c r="H95" s="164">
        <v>13</v>
      </c>
      <c r="I95" s="164">
        <v>14</v>
      </c>
      <c r="J95" s="164">
        <v>6</v>
      </c>
      <c r="K95" s="164">
        <v>5</v>
      </c>
      <c r="L95" s="164" t="s">
        <v>14</v>
      </c>
      <c r="M95" s="164">
        <v>2</v>
      </c>
      <c r="N95" s="164" t="s">
        <v>14</v>
      </c>
      <c r="O95" s="164" t="s">
        <v>14</v>
      </c>
      <c r="P95" s="164">
        <v>1</v>
      </c>
    </row>
    <row r="96" spans="1:16" x14ac:dyDescent="0.2">
      <c r="A96" s="17" t="s">
        <v>271</v>
      </c>
      <c r="B96" s="125">
        <v>29</v>
      </c>
      <c r="C96" s="125" t="s">
        <v>14</v>
      </c>
      <c r="D96" s="125" t="s">
        <v>14</v>
      </c>
      <c r="E96" s="125">
        <v>1</v>
      </c>
      <c r="F96" s="125">
        <v>8</v>
      </c>
      <c r="G96" s="125">
        <v>6</v>
      </c>
      <c r="H96" s="125">
        <v>4</v>
      </c>
      <c r="I96" s="125">
        <v>3</v>
      </c>
      <c r="J96" s="125">
        <v>3</v>
      </c>
      <c r="K96" s="125">
        <v>3</v>
      </c>
      <c r="L96" s="125" t="s">
        <v>14</v>
      </c>
      <c r="M96" s="125" t="s">
        <v>14</v>
      </c>
      <c r="N96" s="125" t="s">
        <v>14</v>
      </c>
      <c r="O96" s="125">
        <v>1</v>
      </c>
      <c r="P96" s="125" t="s">
        <v>14</v>
      </c>
    </row>
    <row r="97" spans="1:16" x14ac:dyDescent="0.2">
      <c r="A97" s="160" t="s">
        <v>272</v>
      </c>
      <c r="B97" s="164">
        <v>3</v>
      </c>
      <c r="C97" s="164" t="s">
        <v>14</v>
      </c>
      <c r="D97" s="164" t="s">
        <v>14</v>
      </c>
      <c r="E97" s="164" t="s">
        <v>14</v>
      </c>
      <c r="F97" s="164" t="s">
        <v>14</v>
      </c>
      <c r="G97" s="164" t="s">
        <v>14</v>
      </c>
      <c r="H97" s="164" t="s">
        <v>14</v>
      </c>
      <c r="I97" s="164" t="s">
        <v>14</v>
      </c>
      <c r="J97" s="164">
        <v>1</v>
      </c>
      <c r="K97" s="164">
        <v>1</v>
      </c>
      <c r="L97" s="164" t="s">
        <v>14</v>
      </c>
      <c r="M97" s="164" t="s">
        <v>14</v>
      </c>
      <c r="N97" s="164">
        <v>1</v>
      </c>
      <c r="O97" s="164" t="s">
        <v>14</v>
      </c>
      <c r="P97" s="164" t="s">
        <v>14</v>
      </c>
    </row>
    <row r="98" spans="1:16" x14ac:dyDescent="0.2">
      <c r="A98" s="22" t="s">
        <v>39</v>
      </c>
      <c r="B98" s="125">
        <v>425</v>
      </c>
      <c r="C98" s="125">
        <v>4</v>
      </c>
      <c r="D98" s="125">
        <v>112</v>
      </c>
      <c r="E98" s="125">
        <v>140</v>
      </c>
      <c r="F98" s="125">
        <v>85</v>
      </c>
      <c r="G98" s="125">
        <v>45</v>
      </c>
      <c r="H98" s="125">
        <v>21</v>
      </c>
      <c r="I98" s="125">
        <v>4</v>
      </c>
      <c r="J98" s="125">
        <v>7</v>
      </c>
      <c r="K98" s="125">
        <v>3</v>
      </c>
      <c r="L98" s="125">
        <v>2</v>
      </c>
      <c r="M98" s="125">
        <v>1</v>
      </c>
      <c r="N98" s="125" t="s">
        <v>14</v>
      </c>
      <c r="O98" s="125">
        <v>1</v>
      </c>
      <c r="P98" s="125" t="s">
        <v>14</v>
      </c>
    </row>
    <row r="99" spans="1:16" x14ac:dyDescent="0.2">
      <c r="A99" s="160" t="s">
        <v>270</v>
      </c>
      <c r="B99" s="164">
        <v>411</v>
      </c>
      <c r="C99" s="164">
        <v>4</v>
      </c>
      <c r="D99" s="164">
        <v>112</v>
      </c>
      <c r="E99" s="164">
        <v>139</v>
      </c>
      <c r="F99" s="164">
        <v>82</v>
      </c>
      <c r="G99" s="164">
        <v>43</v>
      </c>
      <c r="H99" s="164">
        <v>18</v>
      </c>
      <c r="I99" s="164">
        <v>2</v>
      </c>
      <c r="J99" s="164">
        <v>6</v>
      </c>
      <c r="K99" s="164">
        <v>2</v>
      </c>
      <c r="L99" s="164">
        <v>1</v>
      </c>
      <c r="M99" s="164">
        <v>1</v>
      </c>
      <c r="N99" s="164" t="s">
        <v>14</v>
      </c>
      <c r="O99" s="164">
        <v>1</v>
      </c>
      <c r="P99" s="164" t="s">
        <v>14</v>
      </c>
    </row>
    <row r="100" spans="1:16" x14ac:dyDescent="0.2">
      <c r="A100" s="17" t="s">
        <v>271</v>
      </c>
      <c r="B100" s="125">
        <v>10</v>
      </c>
      <c r="C100" s="125" t="s">
        <v>14</v>
      </c>
      <c r="D100" s="125" t="s">
        <v>14</v>
      </c>
      <c r="E100" s="125">
        <v>1</v>
      </c>
      <c r="F100" s="125">
        <v>3</v>
      </c>
      <c r="G100" s="125">
        <v>2</v>
      </c>
      <c r="H100" s="125">
        <v>2</v>
      </c>
      <c r="I100" s="125" t="s">
        <v>14</v>
      </c>
      <c r="J100" s="125">
        <v>1</v>
      </c>
      <c r="K100" s="125">
        <v>1</v>
      </c>
      <c r="L100" s="125" t="s">
        <v>14</v>
      </c>
      <c r="M100" s="125" t="s">
        <v>14</v>
      </c>
      <c r="N100" s="125" t="s">
        <v>14</v>
      </c>
      <c r="O100" s="125" t="s">
        <v>14</v>
      </c>
      <c r="P100" s="125" t="s">
        <v>14</v>
      </c>
    </row>
    <row r="101" spans="1:16" x14ac:dyDescent="0.2">
      <c r="A101" s="160" t="s">
        <v>272</v>
      </c>
      <c r="B101" s="164">
        <v>4</v>
      </c>
      <c r="C101" s="164" t="s">
        <v>14</v>
      </c>
      <c r="D101" s="164" t="s">
        <v>14</v>
      </c>
      <c r="E101" s="164" t="s">
        <v>14</v>
      </c>
      <c r="F101" s="164" t="s">
        <v>14</v>
      </c>
      <c r="G101" s="164" t="s">
        <v>14</v>
      </c>
      <c r="H101" s="164">
        <v>1</v>
      </c>
      <c r="I101" s="164">
        <v>2</v>
      </c>
      <c r="J101" s="164" t="s">
        <v>14</v>
      </c>
      <c r="K101" s="164" t="s">
        <v>14</v>
      </c>
      <c r="L101" s="164">
        <v>1</v>
      </c>
      <c r="M101" s="164" t="s">
        <v>14</v>
      </c>
      <c r="N101" s="164" t="s">
        <v>14</v>
      </c>
      <c r="O101" s="164" t="s">
        <v>14</v>
      </c>
      <c r="P101" s="164" t="s">
        <v>14</v>
      </c>
    </row>
    <row r="102" spans="1:16" x14ac:dyDescent="0.2">
      <c r="A102" s="151" t="s">
        <v>40</v>
      </c>
    </row>
    <row r="103" spans="1:16" x14ac:dyDescent="0.2">
      <c r="A103" s="161" t="s">
        <v>41</v>
      </c>
      <c r="B103" s="164">
        <v>206</v>
      </c>
      <c r="C103" s="164" t="s">
        <v>14</v>
      </c>
      <c r="D103" s="164">
        <v>29</v>
      </c>
      <c r="E103" s="164">
        <v>56</v>
      </c>
      <c r="F103" s="164">
        <v>50</v>
      </c>
      <c r="G103" s="164">
        <v>29</v>
      </c>
      <c r="H103" s="164">
        <v>15</v>
      </c>
      <c r="I103" s="164">
        <v>11</v>
      </c>
      <c r="J103" s="164">
        <v>6</v>
      </c>
      <c r="K103" s="164">
        <v>6</v>
      </c>
      <c r="L103" s="164">
        <v>1</v>
      </c>
      <c r="M103" s="164" t="s">
        <v>14</v>
      </c>
      <c r="N103" s="164">
        <v>1</v>
      </c>
      <c r="O103" s="164">
        <v>1</v>
      </c>
      <c r="P103" s="164">
        <v>1</v>
      </c>
    </row>
    <row r="104" spans="1:16" x14ac:dyDescent="0.2">
      <c r="A104" s="17" t="s">
        <v>270</v>
      </c>
      <c r="B104" s="125">
        <v>174</v>
      </c>
      <c r="C104" s="125" t="s">
        <v>14</v>
      </c>
      <c r="D104" s="125">
        <v>29</v>
      </c>
      <c r="E104" s="125">
        <v>55</v>
      </c>
      <c r="F104" s="125">
        <v>40</v>
      </c>
      <c r="G104" s="125">
        <v>26</v>
      </c>
      <c r="H104" s="125">
        <v>7</v>
      </c>
      <c r="I104" s="125">
        <v>4</v>
      </c>
      <c r="J104" s="125">
        <v>5</v>
      </c>
      <c r="K104" s="125">
        <v>5</v>
      </c>
      <c r="L104" s="125">
        <v>1</v>
      </c>
      <c r="M104" s="125" t="s">
        <v>14</v>
      </c>
      <c r="N104" s="125">
        <v>1</v>
      </c>
      <c r="O104" s="125">
        <v>1</v>
      </c>
      <c r="P104" s="125" t="s">
        <v>14</v>
      </c>
    </row>
    <row r="105" spans="1:16" x14ac:dyDescent="0.2">
      <c r="A105" s="160" t="s">
        <v>271</v>
      </c>
      <c r="B105" s="164">
        <v>31</v>
      </c>
      <c r="C105" s="164" t="s">
        <v>14</v>
      </c>
      <c r="D105" s="164" t="s">
        <v>14</v>
      </c>
      <c r="E105" s="164">
        <v>1</v>
      </c>
      <c r="F105" s="164">
        <v>10</v>
      </c>
      <c r="G105" s="164">
        <v>3</v>
      </c>
      <c r="H105" s="164">
        <v>8</v>
      </c>
      <c r="I105" s="164">
        <v>7</v>
      </c>
      <c r="J105" s="164">
        <v>1</v>
      </c>
      <c r="K105" s="164" t="s">
        <v>14</v>
      </c>
      <c r="L105" s="164" t="s">
        <v>14</v>
      </c>
      <c r="M105" s="164" t="s">
        <v>14</v>
      </c>
      <c r="N105" s="164" t="s">
        <v>14</v>
      </c>
      <c r="O105" s="164" t="s">
        <v>14</v>
      </c>
      <c r="P105" s="164">
        <v>1</v>
      </c>
    </row>
    <row r="106" spans="1:16" x14ac:dyDescent="0.2">
      <c r="A106" s="17" t="s">
        <v>272</v>
      </c>
      <c r="B106" s="125">
        <v>1</v>
      </c>
      <c r="C106" s="125" t="s">
        <v>14</v>
      </c>
      <c r="D106" s="125" t="s">
        <v>14</v>
      </c>
      <c r="E106" s="125" t="s">
        <v>14</v>
      </c>
      <c r="F106" s="125" t="s">
        <v>14</v>
      </c>
      <c r="G106" s="125" t="s">
        <v>14</v>
      </c>
      <c r="H106" s="125" t="s">
        <v>14</v>
      </c>
      <c r="I106" s="125" t="s">
        <v>14</v>
      </c>
      <c r="J106" s="125" t="s">
        <v>14</v>
      </c>
      <c r="K106" s="125">
        <v>1</v>
      </c>
      <c r="L106" s="125" t="s">
        <v>14</v>
      </c>
      <c r="M106" s="125" t="s">
        <v>14</v>
      </c>
      <c r="N106" s="125" t="s">
        <v>14</v>
      </c>
      <c r="O106" s="125" t="s">
        <v>14</v>
      </c>
      <c r="P106" s="125" t="s">
        <v>14</v>
      </c>
    </row>
    <row r="107" spans="1:16" x14ac:dyDescent="0.2">
      <c r="A107" s="159" t="s">
        <v>624</v>
      </c>
      <c r="B107" s="164">
        <v>1</v>
      </c>
      <c r="C107" s="164" t="s">
        <v>14</v>
      </c>
      <c r="D107" s="164">
        <v>1</v>
      </c>
      <c r="E107" s="164" t="s">
        <v>14</v>
      </c>
      <c r="F107" s="164" t="s">
        <v>14</v>
      </c>
      <c r="G107" s="164" t="s">
        <v>14</v>
      </c>
      <c r="H107" s="164" t="s">
        <v>14</v>
      </c>
      <c r="I107" s="164" t="s">
        <v>14</v>
      </c>
      <c r="J107" s="164" t="s">
        <v>14</v>
      </c>
      <c r="K107" s="164" t="s">
        <v>14</v>
      </c>
      <c r="L107" s="164" t="s">
        <v>14</v>
      </c>
      <c r="M107" s="164" t="s">
        <v>14</v>
      </c>
      <c r="N107" s="164" t="s">
        <v>14</v>
      </c>
      <c r="O107" s="164" t="s">
        <v>14</v>
      </c>
      <c r="P107" s="164" t="s">
        <v>14</v>
      </c>
    </row>
    <row r="108" spans="1:16" x14ac:dyDescent="0.2">
      <c r="A108" s="17" t="s">
        <v>270</v>
      </c>
      <c r="B108" s="125">
        <v>1</v>
      </c>
      <c r="C108" s="125" t="s">
        <v>14</v>
      </c>
      <c r="D108" s="125">
        <v>1</v>
      </c>
      <c r="E108" s="125" t="s">
        <v>14</v>
      </c>
      <c r="F108" s="125" t="s">
        <v>14</v>
      </c>
      <c r="G108" s="125" t="s">
        <v>14</v>
      </c>
      <c r="H108" s="125" t="s">
        <v>14</v>
      </c>
      <c r="I108" s="125" t="s">
        <v>14</v>
      </c>
      <c r="J108" s="125" t="s">
        <v>14</v>
      </c>
      <c r="K108" s="125" t="s">
        <v>14</v>
      </c>
      <c r="L108" s="125" t="s">
        <v>14</v>
      </c>
      <c r="M108" s="125" t="s">
        <v>14</v>
      </c>
      <c r="N108" s="125" t="s">
        <v>14</v>
      </c>
      <c r="O108" s="125" t="s">
        <v>14</v>
      </c>
      <c r="P108" s="125" t="s">
        <v>14</v>
      </c>
    </row>
    <row r="110" spans="1:16" x14ac:dyDescent="0.2">
      <c r="A110" s="750" t="s">
        <v>563</v>
      </c>
    </row>
  </sheetData>
  <mergeCells count="4">
    <mergeCell ref="A2:P2"/>
    <mergeCell ref="A4:A5"/>
    <mergeCell ref="B4:B5"/>
    <mergeCell ref="C4:P4"/>
  </mergeCells>
  <hyperlinks>
    <hyperlink ref="R1" location="Indice!A27" display="INICIO"/>
  </hyperlinks>
  <printOptions horizontalCentered="1"/>
  <pageMargins left="0.70866141732283472" right="0.70866141732283472" top="1.1023622047244095" bottom="0.74803149606299213" header="0.31496062992125984" footer="0.31496062992125984"/>
  <pageSetup scale="75" firstPageNumber="54" orientation="landscape" useFirstPageNumber="1" r:id="rId1"/>
  <headerFooter scaleWithDoc="0">
    <oddHeader>&amp;C&amp;G</oddHeader>
    <oddFooter>&amp;C&amp;"-,Negrita"&amp;20&amp;P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73"/>
  <sheetViews>
    <sheetView topLeftCell="A43" zoomScale="90" zoomScaleNormal="90" workbookViewId="0">
      <selection activeCell="A2" sqref="A2:N2"/>
    </sheetView>
  </sheetViews>
  <sheetFormatPr baseColWidth="10" defaultRowHeight="12.75" x14ac:dyDescent="0.2"/>
  <cols>
    <col min="1" max="1" width="22.5703125" style="2" customWidth="1"/>
    <col min="2" max="2" width="11.140625" style="56" customWidth="1"/>
    <col min="3" max="3" width="12.42578125" style="56" customWidth="1"/>
    <col min="4" max="4" width="15" style="56" customWidth="1"/>
    <col min="5" max="11" width="12.85546875" style="56" customWidth="1"/>
    <col min="12" max="12" width="12" style="56" customWidth="1"/>
    <col min="13" max="16384" width="11.42578125" style="2"/>
  </cols>
  <sheetData>
    <row r="1" spans="1:14" s="67" customFormat="1" ht="15" x14ac:dyDescent="0.25">
      <c r="B1" s="126"/>
      <c r="C1" s="126"/>
      <c r="D1" s="126"/>
      <c r="E1" s="126"/>
      <c r="F1" s="126"/>
      <c r="G1" s="126"/>
      <c r="H1" s="126"/>
      <c r="I1" s="126"/>
      <c r="J1" s="126"/>
      <c r="K1" s="126"/>
      <c r="L1" s="126"/>
      <c r="N1" s="678" t="s">
        <v>344</v>
      </c>
    </row>
    <row r="2" spans="1:14" s="67" customFormat="1" ht="30" customHeight="1" x14ac:dyDescent="0.25">
      <c r="A2" s="869" t="s">
        <v>615</v>
      </c>
      <c r="B2" s="869"/>
      <c r="C2" s="869"/>
      <c r="D2" s="869"/>
      <c r="E2" s="869"/>
      <c r="F2" s="869"/>
      <c r="G2" s="869"/>
      <c r="H2" s="869"/>
      <c r="I2" s="869"/>
      <c r="J2" s="869"/>
      <c r="K2" s="869"/>
      <c r="L2" s="869"/>
    </row>
    <row r="3" spans="1:14" s="67" customFormat="1" ht="15" x14ac:dyDescent="0.25">
      <c r="A3" s="176"/>
      <c r="B3" s="177"/>
      <c r="C3" s="177"/>
      <c r="D3" s="177"/>
      <c r="E3" s="177"/>
      <c r="F3" s="177"/>
      <c r="G3" s="177"/>
      <c r="H3" s="177"/>
      <c r="I3" s="177"/>
      <c r="J3" s="177"/>
      <c r="K3" s="177"/>
      <c r="L3" s="177"/>
    </row>
    <row r="4" spans="1:14" s="127" customFormat="1" ht="15" x14ac:dyDescent="0.25">
      <c r="A4" s="870" t="s">
        <v>616</v>
      </c>
      <c r="B4" s="872" t="s">
        <v>254</v>
      </c>
      <c r="C4" s="872" t="s">
        <v>617</v>
      </c>
      <c r="D4" s="873"/>
      <c r="E4" s="873"/>
      <c r="F4" s="873"/>
      <c r="G4" s="873"/>
      <c r="H4" s="873"/>
      <c r="I4" s="873"/>
      <c r="J4" s="873"/>
      <c r="K4" s="873"/>
      <c r="L4" s="873"/>
    </row>
    <row r="5" spans="1:14" s="127" customFormat="1" ht="30" x14ac:dyDescent="0.25">
      <c r="A5" s="871"/>
      <c r="B5" s="873"/>
      <c r="C5" s="178" t="s">
        <v>283</v>
      </c>
      <c r="D5" s="178" t="s">
        <v>284</v>
      </c>
      <c r="E5" s="178" t="s">
        <v>285</v>
      </c>
      <c r="F5" s="178" t="s">
        <v>286</v>
      </c>
      <c r="G5" s="178" t="s">
        <v>287</v>
      </c>
      <c r="H5" s="178" t="s">
        <v>288</v>
      </c>
      <c r="I5" s="178" t="s">
        <v>289</v>
      </c>
      <c r="J5" s="178" t="s">
        <v>290</v>
      </c>
      <c r="K5" s="178" t="s">
        <v>291</v>
      </c>
      <c r="L5" s="178" t="s">
        <v>292</v>
      </c>
    </row>
    <row r="6" spans="1:14" x14ac:dyDescent="0.2">
      <c r="A6" s="166" t="s">
        <v>269</v>
      </c>
      <c r="B6" s="167">
        <v>57753</v>
      </c>
      <c r="C6" s="167">
        <v>458</v>
      </c>
      <c r="D6" s="167">
        <v>317</v>
      </c>
      <c r="E6" s="167">
        <v>11740</v>
      </c>
      <c r="F6" s="167">
        <v>25935</v>
      </c>
      <c r="G6" s="167">
        <v>2312</v>
      </c>
      <c r="H6" s="167">
        <v>1182</v>
      </c>
      <c r="I6" s="167">
        <v>3285</v>
      </c>
      <c r="J6" s="167">
        <v>9520</v>
      </c>
      <c r="K6" s="167">
        <v>242</v>
      </c>
      <c r="L6" s="167">
        <v>2762</v>
      </c>
    </row>
    <row r="7" spans="1:14" x14ac:dyDescent="0.2">
      <c r="A7" s="171" t="s">
        <v>283</v>
      </c>
      <c r="B7" s="172">
        <v>427</v>
      </c>
      <c r="C7" s="172">
        <v>128</v>
      </c>
      <c r="D7" s="172">
        <v>27</v>
      </c>
      <c r="E7" s="172">
        <v>164</v>
      </c>
      <c r="F7" s="172">
        <v>62</v>
      </c>
      <c r="G7" s="172">
        <v>26</v>
      </c>
      <c r="H7" s="172">
        <v>2</v>
      </c>
      <c r="I7" s="172">
        <v>7</v>
      </c>
      <c r="J7" s="172">
        <v>4</v>
      </c>
      <c r="K7" s="173">
        <v>0</v>
      </c>
      <c r="L7" s="172">
        <v>7</v>
      </c>
    </row>
    <row r="8" spans="1:14" x14ac:dyDescent="0.2">
      <c r="A8" s="168" t="s">
        <v>284</v>
      </c>
      <c r="B8" s="167">
        <v>275</v>
      </c>
      <c r="C8" s="167">
        <v>24</v>
      </c>
      <c r="D8" s="167">
        <v>70</v>
      </c>
      <c r="E8" s="167">
        <v>100</v>
      </c>
      <c r="F8" s="167">
        <v>61</v>
      </c>
      <c r="G8" s="167">
        <v>11</v>
      </c>
      <c r="H8" s="169">
        <v>0</v>
      </c>
      <c r="I8" s="167">
        <v>2</v>
      </c>
      <c r="J8" s="167">
        <v>2</v>
      </c>
      <c r="K8" s="167">
        <v>1</v>
      </c>
      <c r="L8" s="167">
        <v>4</v>
      </c>
    </row>
    <row r="9" spans="1:14" x14ac:dyDescent="0.2">
      <c r="A9" s="171" t="s">
        <v>285</v>
      </c>
      <c r="B9" s="172">
        <v>11944</v>
      </c>
      <c r="C9" s="172">
        <v>202</v>
      </c>
      <c r="D9" s="172">
        <v>117</v>
      </c>
      <c r="E9" s="172">
        <v>6891</v>
      </c>
      <c r="F9" s="172">
        <v>3562</v>
      </c>
      <c r="G9" s="172">
        <v>355</v>
      </c>
      <c r="H9" s="172">
        <v>37</v>
      </c>
      <c r="I9" s="172">
        <v>183</v>
      </c>
      <c r="J9" s="172">
        <v>412</v>
      </c>
      <c r="K9" s="172">
        <v>2</v>
      </c>
      <c r="L9" s="172">
        <v>183</v>
      </c>
    </row>
    <row r="10" spans="1:14" x14ac:dyDescent="0.2">
      <c r="A10" s="168" t="s">
        <v>286</v>
      </c>
      <c r="B10" s="167">
        <v>26333</v>
      </c>
      <c r="C10" s="167">
        <v>58</v>
      </c>
      <c r="D10" s="167">
        <v>78</v>
      </c>
      <c r="E10" s="167">
        <v>3530</v>
      </c>
      <c r="F10" s="167">
        <v>17960</v>
      </c>
      <c r="G10" s="167">
        <v>648</v>
      </c>
      <c r="H10" s="167">
        <v>103</v>
      </c>
      <c r="I10" s="167">
        <v>539</v>
      </c>
      <c r="J10" s="167">
        <v>3009</v>
      </c>
      <c r="K10" s="167">
        <v>12</v>
      </c>
      <c r="L10" s="167">
        <v>396</v>
      </c>
    </row>
    <row r="11" spans="1:14" x14ac:dyDescent="0.2">
      <c r="A11" s="171" t="s">
        <v>287</v>
      </c>
      <c r="B11" s="172">
        <v>2386</v>
      </c>
      <c r="C11" s="172">
        <v>29</v>
      </c>
      <c r="D11" s="172">
        <v>10</v>
      </c>
      <c r="E11" s="172">
        <v>374</v>
      </c>
      <c r="F11" s="172">
        <v>703</v>
      </c>
      <c r="G11" s="172">
        <v>788</v>
      </c>
      <c r="H11" s="172">
        <v>121</v>
      </c>
      <c r="I11" s="172">
        <v>167</v>
      </c>
      <c r="J11" s="172">
        <v>149</v>
      </c>
      <c r="K11" s="172">
        <v>2</v>
      </c>
      <c r="L11" s="172">
        <v>43</v>
      </c>
    </row>
    <row r="12" spans="1:14" x14ac:dyDescent="0.2">
      <c r="A12" s="168" t="s">
        <v>288</v>
      </c>
      <c r="B12" s="167">
        <v>1111</v>
      </c>
      <c r="C12" s="169">
        <v>0</v>
      </c>
      <c r="D12" s="167">
        <v>2</v>
      </c>
      <c r="E12" s="167">
        <v>45</v>
      </c>
      <c r="F12" s="167">
        <v>136</v>
      </c>
      <c r="G12" s="167">
        <v>129</v>
      </c>
      <c r="H12" s="167">
        <v>548</v>
      </c>
      <c r="I12" s="167">
        <v>131</v>
      </c>
      <c r="J12" s="167">
        <v>95</v>
      </c>
      <c r="K12" s="167">
        <v>5</v>
      </c>
      <c r="L12" s="167">
        <v>20</v>
      </c>
    </row>
    <row r="13" spans="1:14" x14ac:dyDescent="0.2">
      <c r="A13" s="171" t="s">
        <v>289</v>
      </c>
      <c r="B13" s="172">
        <v>3488</v>
      </c>
      <c r="C13" s="172">
        <v>8</v>
      </c>
      <c r="D13" s="172">
        <v>7</v>
      </c>
      <c r="E13" s="172">
        <v>213</v>
      </c>
      <c r="F13" s="172">
        <v>607</v>
      </c>
      <c r="G13" s="172">
        <v>200</v>
      </c>
      <c r="H13" s="172">
        <v>204</v>
      </c>
      <c r="I13" s="172">
        <v>1647</v>
      </c>
      <c r="J13" s="172">
        <v>541</v>
      </c>
      <c r="K13" s="172">
        <v>21</v>
      </c>
      <c r="L13" s="172">
        <v>40</v>
      </c>
    </row>
    <row r="14" spans="1:14" x14ac:dyDescent="0.2">
      <c r="A14" s="168" t="s">
        <v>290</v>
      </c>
      <c r="B14" s="167">
        <v>9039</v>
      </c>
      <c r="C14" s="167">
        <v>5</v>
      </c>
      <c r="D14" s="167">
        <v>4</v>
      </c>
      <c r="E14" s="167">
        <v>323</v>
      </c>
      <c r="F14" s="167">
        <v>2586</v>
      </c>
      <c r="G14" s="167">
        <v>114</v>
      </c>
      <c r="H14" s="167">
        <v>138</v>
      </c>
      <c r="I14" s="167">
        <v>552</v>
      </c>
      <c r="J14" s="167">
        <v>5094</v>
      </c>
      <c r="K14" s="167">
        <v>108</v>
      </c>
      <c r="L14" s="167">
        <v>115</v>
      </c>
    </row>
    <row r="15" spans="1:14" x14ac:dyDescent="0.2">
      <c r="A15" s="171" t="s">
        <v>291</v>
      </c>
      <c r="B15" s="172">
        <v>318</v>
      </c>
      <c r="C15" s="173">
        <v>0</v>
      </c>
      <c r="D15" s="173">
        <v>0</v>
      </c>
      <c r="E15" s="172">
        <v>3</v>
      </c>
      <c r="F15" s="172">
        <v>28</v>
      </c>
      <c r="G15" s="172">
        <v>4</v>
      </c>
      <c r="H15" s="172">
        <v>13</v>
      </c>
      <c r="I15" s="172">
        <v>31</v>
      </c>
      <c r="J15" s="172">
        <v>144</v>
      </c>
      <c r="K15" s="172">
        <v>88</v>
      </c>
      <c r="L15" s="172">
        <v>7</v>
      </c>
    </row>
    <row r="16" spans="1:14" x14ac:dyDescent="0.2">
      <c r="A16" s="168" t="s">
        <v>292</v>
      </c>
      <c r="B16" s="167">
        <v>2432</v>
      </c>
      <c r="C16" s="167">
        <v>4</v>
      </c>
      <c r="D16" s="167">
        <v>2</v>
      </c>
      <c r="E16" s="167">
        <v>97</v>
      </c>
      <c r="F16" s="167">
        <v>230</v>
      </c>
      <c r="G16" s="167">
        <v>37</v>
      </c>
      <c r="H16" s="167">
        <v>16</v>
      </c>
      <c r="I16" s="167">
        <v>26</v>
      </c>
      <c r="J16" s="167">
        <v>70</v>
      </c>
      <c r="K16" s="167">
        <v>3</v>
      </c>
      <c r="L16" s="167">
        <v>1947</v>
      </c>
    </row>
    <row r="17" spans="1:12" x14ac:dyDescent="0.2">
      <c r="A17" s="174" t="s">
        <v>13</v>
      </c>
      <c r="B17" s="172">
        <v>31576</v>
      </c>
      <c r="C17" s="172">
        <v>201</v>
      </c>
      <c r="D17" s="172">
        <v>188</v>
      </c>
      <c r="E17" s="172">
        <v>7290</v>
      </c>
      <c r="F17" s="172">
        <v>14912</v>
      </c>
      <c r="G17" s="172">
        <v>1139</v>
      </c>
      <c r="H17" s="172">
        <v>861</v>
      </c>
      <c r="I17" s="172">
        <v>1228</v>
      </c>
      <c r="J17" s="172">
        <v>4791</v>
      </c>
      <c r="K17" s="172">
        <v>134</v>
      </c>
      <c r="L17" s="172">
        <v>832</v>
      </c>
    </row>
    <row r="18" spans="1:12" x14ac:dyDescent="0.2">
      <c r="A18" s="170" t="s">
        <v>283</v>
      </c>
      <c r="B18" s="167">
        <v>141</v>
      </c>
      <c r="C18" s="167">
        <v>56</v>
      </c>
      <c r="D18" s="167">
        <v>8</v>
      </c>
      <c r="E18" s="167">
        <v>42</v>
      </c>
      <c r="F18" s="167">
        <v>22</v>
      </c>
      <c r="G18" s="167">
        <v>7</v>
      </c>
      <c r="H18" s="167">
        <v>1</v>
      </c>
      <c r="I18" s="167">
        <v>3</v>
      </c>
      <c r="J18" s="169">
        <v>0</v>
      </c>
      <c r="K18" s="169">
        <v>0</v>
      </c>
      <c r="L18" s="167">
        <v>2</v>
      </c>
    </row>
    <row r="19" spans="1:12" x14ac:dyDescent="0.2">
      <c r="A19" s="175" t="s">
        <v>284</v>
      </c>
      <c r="B19" s="172">
        <v>140</v>
      </c>
      <c r="C19" s="172">
        <v>13</v>
      </c>
      <c r="D19" s="172">
        <v>31</v>
      </c>
      <c r="E19" s="172">
        <v>53</v>
      </c>
      <c r="F19" s="172">
        <v>35</v>
      </c>
      <c r="G19" s="172">
        <v>5</v>
      </c>
      <c r="H19" s="173">
        <v>0</v>
      </c>
      <c r="I19" s="172">
        <v>1</v>
      </c>
      <c r="J19" s="173">
        <v>0</v>
      </c>
      <c r="K19" s="173">
        <v>0</v>
      </c>
      <c r="L19" s="172">
        <v>2</v>
      </c>
    </row>
    <row r="20" spans="1:12" x14ac:dyDescent="0.2">
      <c r="A20" s="170" t="s">
        <v>285</v>
      </c>
      <c r="B20" s="167">
        <v>7448</v>
      </c>
      <c r="C20" s="167">
        <v>89</v>
      </c>
      <c r="D20" s="167">
        <v>78</v>
      </c>
      <c r="E20" s="167">
        <v>4526</v>
      </c>
      <c r="F20" s="167">
        <v>2145</v>
      </c>
      <c r="G20" s="167">
        <v>178</v>
      </c>
      <c r="H20" s="167">
        <v>23</v>
      </c>
      <c r="I20" s="167">
        <v>68</v>
      </c>
      <c r="J20" s="167">
        <v>246</v>
      </c>
      <c r="K20" s="167">
        <v>1</v>
      </c>
      <c r="L20" s="167">
        <v>94</v>
      </c>
    </row>
    <row r="21" spans="1:12" x14ac:dyDescent="0.2">
      <c r="A21" s="175" t="s">
        <v>286</v>
      </c>
      <c r="B21" s="172">
        <v>15188</v>
      </c>
      <c r="C21" s="172">
        <v>25</v>
      </c>
      <c r="D21" s="172">
        <v>57</v>
      </c>
      <c r="E21" s="172">
        <v>2138</v>
      </c>
      <c r="F21" s="172">
        <v>10485</v>
      </c>
      <c r="G21" s="172">
        <v>312</v>
      </c>
      <c r="H21" s="172">
        <v>66</v>
      </c>
      <c r="I21" s="172">
        <v>194</v>
      </c>
      <c r="J21" s="172">
        <v>1705</v>
      </c>
      <c r="K21" s="172">
        <v>6</v>
      </c>
      <c r="L21" s="172">
        <v>200</v>
      </c>
    </row>
    <row r="22" spans="1:12" x14ac:dyDescent="0.2">
      <c r="A22" s="170" t="s">
        <v>287</v>
      </c>
      <c r="B22" s="167">
        <v>1137</v>
      </c>
      <c r="C22" s="167">
        <v>14</v>
      </c>
      <c r="D22" s="167">
        <v>6</v>
      </c>
      <c r="E22" s="167">
        <v>175</v>
      </c>
      <c r="F22" s="167">
        <v>316</v>
      </c>
      <c r="G22" s="167">
        <v>396</v>
      </c>
      <c r="H22" s="167">
        <v>74</v>
      </c>
      <c r="I22" s="167">
        <v>70</v>
      </c>
      <c r="J22" s="167">
        <v>71</v>
      </c>
      <c r="K22" s="169">
        <v>0</v>
      </c>
      <c r="L22" s="167">
        <v>15</v>
      </c>
    </row>
    <row r="23" spans="1:12" x14ac:dyDescent="0.2">
      <c r="A23" s="175" t="s">
        <v>288</v>
      </c>
      <c r="B23" s="172">
        <v>808</v>
      </c>
      <c r="C23" s="173">
        <v>0</v>
      </c>
      <c r="D23" s="172">
        <v>1</v>
      </c>
      <c r="E23" s="172">
        <v>26</v>
      </c>
      <c r="F23" s="172">
        <v>88</v>
      </c>
      <c r="G23" s="172">
        <v>80</v>
      </c>
      <c r="H23" s="172">
        <v>428</v>
      </c>
      <c r="I23" s="172">
        <v>102</v>
      </c>
      <c r="J23" s="172">
        <v>67</v>
      </c>
      <c r="K23" s="172">
        <v>4</v>
      </c>
      <c r="L23" s="172">
        <v>12</v>
      </c>
    </row>
    <row r="24" spans="1:12" x14ac:dyDescent="0.2">
      <c r="A24" s="170" t="s">
        <v>289</v>
      </c>
      <c r="B24" s="167">
        <v>1308</v>
      </c>
      <c r="C24" s="167">
        <v>2</v>
      </c>
      <c r="D24" s="167">
        <v>3</v>
      </c>
      <c r="E24" s="167">
        <v>85</v>
      </c>
      <c r="F24" s="167">
        <v>208</v>
      </c>
      <c r="G24" s="167">
        <v>87</v>
      </c>
      <c r="H24" s="167">
        <v>143</v>
      </c>
      <c r="I24" s="167">
        <v>547</v>
      </c>
      <c r="J24" s="167">
        <v>201</v>
      </c>
      <c r="K24" s="167">
        <v>17</v>
      </c>
      <c r="L24" s="167">
        <v>15</v>
      </c>
    </row>
    <row r="25" spans="1:12" x14ac:dyDescent="0.2">
      <c r="A25" s="175" t="s">
        <v>290</v>
      </c>
      <c r="B25" s="172">
        <v>4551</v>
      </c>
      <c r="C25" s="172">
        <v>1</v>
      </c>
      <c r="D25" s="172">
        <v>4</v>
      </c>
      <c r="E25" s="172">
        <v>196</v>
      </c>
      <c r="F25" s="172">
        <v>1485</v>
      </c>
      <c r="G25" s="172">
        <v>47</v>
      </c>
      <c r="H25" s="172">
        <v>103</v>
      </c>
      <c r="I25" s="172">
        <v>205</v>
      </c>
      <c r="J25" s="172">
        <v>2414</v>
      </c>
      <c r="K25" s="172">
        <v>53</v>
      </c>
      <c r="L25" s="172">
        <v>43</v>
      </c>
    </row>
    <row r="26" spans="1:12" x14ac:dyDescent="0.2">
      <c r="A26" s="170" t="s">
        <v>291</v>
      </c>
      <c r="B26" s="167">
        <v>167</v>
      </c>
      <c r="C26" s="169">
        <v>0</v>
      </c>
      <c r="D26" s="169">
        <v>0</v>
      </c>
      <c r="E26" s="167">
        <v>1</v>
      </c>
      <c r="F26" s="167">
        <v>9</v>
      </c>
      <c r="G26" s="167">
        <v>2</v>
      </c>
      <c r="H26" s="167">
        <v>11</v>
      </c>
      <c r="I26" s="167">
        <v>27</v>
      </c>
      <c r="J26" s="167">
        <v>63</v>
      </c>
      <c r="K26" s="167">
        <v>51</v>
      </c>
      <c r="L26" s="167">
        <v>3</v>
      </c>
    </row>
    <row r="27" spans="1:12" x14ac:dyDescent="0.2">
      <c r="A27" s="175" t="s">
        <v>292</v>
      </c>
      <c r="B27" s="172">
        <v>688</v>
      </c>
      <c r="C27" s="172">
        <v>1</v>
      </c>
      <c r="D27" s="173">
        <v>0</v>
      </c>
      <c r="E27" s="172">
        <v>48</v>
      </c>
      <c r="F27" s="172">
        <v>119</v>
      </c>
      <c r="G27" s="172">
        <v>25</v>
      </c>
      <c r="H27" s="172">
        <v>12</v>
      </c>
      <c r="I27" s="172">
        <v>11</v>
      </c>
      <c r="J27" s="172">
        <v>24</v>
      </c>
      <c r="K27" s="172">
        <v>2</v>
      </c>
      <c r="L27" s="172">
        <v>446</v>
      </c>
    </row>
    <row r="28" spans="1:12" x14ac:dyDescent="0.2">
      <c r="A28" s="166" t="s">
        <v>26</v>
      </c>
      <c r="B28" s="167">
        <v>23562</v>
      </c>
      <c r="C28" s="167">
        <v>224</v>
      </c>
      <c r="D28" s="167">
        <v>113</v>
      </c>
      <c r="E28" s="167">
        <v>3768</v>
      </c>
      <c r="F28" s="167">
        <v>9775</v>
      </c>
      <c r="G28" s="167">
        <v>1084</v>
      </c>
      <c r="H28" s="167">
        <v>282</v>
      </c>
      <c r="I28" s="167">
        <v>1958</v>
      </c>
      <c r="J28" s="167">
        <v>4416</v>
      </c>
      <c r="K28" s="167">
        <v>97</v>
      </c>
      <c r="L28" s="167">
        <v>1845</v>
      </c>
    </row>
    <row r="29" spans="1:12" x14ac:dyDescent="0.2">
      <c r="A29" s="175" t="s">
        <v>283</v>
      </c>
      <c r="B29" s="172">
        <v>266</v>
      </c>
      <c r="C29" s="172">
        <v>67</v>
      </c>
      <c r="D29" s="172">
        <v>19</v>
      </c>
      <c r="E29" s="172">
        <v>112</v>
      </c>
      <c r="F29" s="172">
        <v>39</v>
      </c>
      <c r="G29" s="172">
        <v>16</v>
      </c>
      <c r="H29" s="172">
        <v>1</v>
      </c>
      <c r="I29" s="172">
        <v>3</v>
      </c>
      <c r="J29" s="172">
        <v>4</v>
      </c>
      <c r="K29" s="173">
        <v>0</v>
      </c>
      <c r="L29" s="172">
        <v>5</v>
      </c>
    </row>
    <row r="30" spans="1:12" x14ac:dyDescent="0.2">
      <c r="A30" s="170" t="s">
        <v>284</v>
      </c>
      <c r="B30" s="167">
        <v>127</v>
      </c>
      <c r="C30" s="167">
        <v>11</v>
      </c>
      <c r="D30" s="167">
        <v>35</v>
      </c>
      <c r="E30" s="167">
        <v>44</v>
      </c>
      <c r="F30" s="167">
        <v>25</v>
      </c>
      <c r="G30" s="167">
        <v>6</v>
      </c>
      <c r="H30" s="169">
        <v>0</v>
      </c>
      <c r="I30" s="167">
        <v>1</v>
      </c>
      <c r="J30" s="167">
        <v>2</v>
      </c>
      <c r="K30" s="167">
        <v>1</v>
      </c>
      <c r="L30" s="167">
        <v>2</v>
      </c>
    </row>
    <row r="31" spans="1:12" x14ac:dyDescent="0.2">
      <c r="A31" s="175" t="s">
        <v>285</v>
      </c>
      <c r="B31" s="172">
        <v>3853</v>
      </c>
      <c r="C31" s="172">
        <v>100</v>
      </c>
      <c r="D31" s="172">
        <v>31</v>
      </c>
      <c r="E31" s="172">
        <v>1974</v>
      </c>
      <c r="F31" s="172">
        <v>1233</v>
      </c>
      <c r="G31" s="172">
        <v>163</v>
      </c>
      <c r="H31" s="172">
        <v>12</v>
      </c>
      <c r="I31" s="172">
        <v>111</v>
      </c>
      <c r="J31" s="172">
        <v>147</v>
      </c>
      <c r="K31" s="172">
        <v>1</v>
      </c>
      <c r="L31" s="172">
        <v>81</v>
      </c>
    </row>
    <row r="32" spans="1:12" x14ac:dyDescent="0.2">
      <c r="A32" s="170" t="s">
        <v>286</v>
      </c>
      <c r="B32" s="167">
        <v>9846</v>
      </c>
      <c r="C32" s="167">
        <v>22</v>
      </c>
      <c r="D32" s="167">
        <v>17</v>
      </c>
      <c r="E32" s="167">
        <v>1170</v>
      </c>
      <c r="F32" s="167">
        <v>6612</v>
      </c>
      <c r="G32" s="167">
        <v>297</v>
      </c>
      <c r="H32" s="167">
        <v>34</v>
      </c>
      <c r="I32" s="167">
        <v>322</v>
      </c>
      <c r="J32" s="167">
        <v>1190</v>
      </c>
      <c r="K32" s="167">
        <v>4</v>
      </c>
      <c r="L32" s="167">
        <v>178</v>
      </c>
    </row>
    <row r="33" spans="1:12" x14ac:dyDescent="0.2">
      <c r="A33" s="175" t="s">
        <v>287</v>
      </c>
      <c r="B33" s="172">
        <v>1163</v>
      </c>
      <c r="C33" s="172">
        <v>14</v>
      </c>
      <c r="D33" s="172">
        <v>4</v>
      </c>
      <c r="E33" s="172">
        <v>179</v>
      </c>
      <c r="F33" s="172">
        <v>363</v>
      </c>
      <c r="G33" s="172">
        <v>368</v>
      </c>
      <c r="H33" s="172">
        <v>44</v>
      </c>
      <c r="I33" s="172">
        <v>92</v>
      </c>
      <c r="J33" s="172">
        <v>70</v>
      </c>
      <c r="K33" s="172">
        <v>2</v>
      </c>
      <c r="L33" s="172">
        <v>27</v>
      </c>
    </row>
    <row r="34" spans="1:12" x14ac:dyDescent="0.2">
      <c r="A34" s="170" t="s">
        <v>288</v>
      </c>
      <c r="B34" s="167">
        <v>265</v>
      </c>
      <c r="C34" s="169">
        <v>0</v>
      </c>
      <c r="D34" s="167">
        <v>1</v>
      </c>
      <c r="E34" s="167">
        <v>16</v>
      </c>
      <c r="F34" s="167">
        <v>44</v>
      </c>
      <c r="G34" s="167">
        <v>48</v>
      </c>
      <c r="H34" s="167">
        <v>95</v>
      </c>
      <c r="I34" s="167">
        <v>27</v>
      </c>
      <c r="J34" s="167">
        <v>25</v>
      </c>
      <c r="K34" s="167">
        <v>1</v>
      </c>
      <c r="L34" s="167">
        <v>8</v>
      </c>
    </row>
    <row r="35" spans="1:12" x14ac:dyDescent="0.2">
      <c r="A35" s="175" t="s">
        <v>289</v>
      </c>
      <c r="B35" s="172">
        <v>2077</v>
      </c>
      <c r="C35" s="172">
        <v>5</v>
      </c>
      <c r="D35" s="172">
        <v>4</v>
      </c>
      <c r="E35" s="172">
        <v>119</v>
      </c>
      <c r="F35" s="172">
        <v>372</v>
      </c>
      <c r="G35" s="172">
        <v>108</v>
      </c>
      <c r="H35" s="172">
        <v>57</v>
      </c>
      <c r="I35" s="172">
        <v>1064</v>
      </c>
      <c r="J35" s="172">
        <v>321</v>
      </c>
      <c r="K35" s="172">
        <v>3</v>
      </c>
      <c r="L35" s="172">
        <v>24</v>
      </c>
    </row>
    <row r="36" spans="1:12" x14ac:dyDescent="0.2">
      <c r="A36" s="170" t="s">
        <v>290</v>
      </c>
      <c r="B36" s="167">
        <v>4160</v>
      </c>
      <c r="C36" s="167">
        <v>2</v>
      </c>
      <c r="D36" s="169">
        <v>0</v>
      </c>
      <c r="E36" s="167">
        <v>109</v>
      </c>
      <c r="F36" s="167">
        <v>972</v>
      </c>
      <c r="G36" s="167">
        <v>65</v>
      </c>
      <c r="H36" s="167">
        <v>33</v>
      </c>
      <c r="I36" s="167">
        <v>321</v>
      </c>
      <c r="J36" s="167">
        <v>2534</v>
      </c>
      <c r="K36" s="167">
        <v>53</v>
      </c>
      <c r="L36" s="167">
        <v>71</v>
      </c>
    </row>
    <row r="37" spans="1:12" x14ac:dyDescent="0.2">
      <c r="A37" s="175" t="s">
        <v>291</v>
      </c>
      <c r="B37" s="172">
        <v>141</v>
      </c>
      <c r="C37" s="173">
        <v>0</v>
      </c>
      <c r="D37" s="173">
        <v>0</v>
      </c>
      <c r="E37" s="172">
        <v>2</v>
      </c>
      <c r="F37" s="172">
        <v>18</v>
      </c>
      <c r="G37" s="172">
        <v>2</v>
      </c>
      <c r="H37" s="172">
        <v>2</v>
      </c>
      <c r="I37" s="172">
        <v>3</v>
      </c>
      <c r="J37" s="172">
        <v>79</v>
      </c>
      <c r="K37" s="172">
        <v>31</v>
      </c>
      <c r="L37" s="172">
        <v>4</v>
      </c>
    </row>
    <row r="38" spans="1:12" x14ac:dyDescent="0.2">
      <c r="A38" s="170" t="s">
        <v>292</v>
      </c>
      <c r="B38" s="167">
        <v>1664</v>
      </c>
      <c r="C38" s="167">
        <v>3</v>
      </c>
      <c r="D38" s="167">
        <v>2</v>
      </c>
      <c r="E38" s="167">
        <v>43</v>
      </c>
      <c r="F38" s="167">
        <v>97</v>
      </c>
      <c r="G38" s="167">
        <v>11</v>
      </c>
      <c r="H38" s="167">
        <v>4</v>
      </c>
      <c r="I38" s="167">
        <v>14</v>
      </c>
      <c r="J38" s="167">
        <v>44</v>
      </c>
      <c r="K38" s="167">
        <v>1</v>
      </c>
      <c r="L38" s="167">
        <v>1445</v>
      </c>
    </row>
    <row r="39" spans="1:12" x14ac:dyDescent="0.2">
      <c r="A39" s="174" t="s">
        <v>33</v>
      </c>
      <c r="B39" s="172">
        <v>2213</v>
      </c>
      <c r="C39" s="172">
        <v>31</v>
      </c>
      <c r="D39" s="172">
        <v>16</v>
      </c>
      <c r="E39" s="172">
        <v>634</v>
      </c>
      <c r="F39" s="172">
        <v>1043</v>
      </c>
      <c r="G39" s="172">
        <v>83</v>
      </c>
      <c r="H39" s="172">
        <v>27</v>
      </c>
      <c r="I39" s="172">
        <v>75</v>
      </c>
      <c r="J39" s="172">
        <v>243</v>
      </c>
      <c r="K39" s="172">
        <v>4</v>
      </c>
      <c r="L39" s="172">
        <v>57</v>
      </c>
    </row>
    <row r="40" spans="1:12" x14ac:dyDescent="0.2">
      <c r="A40" s="170" t="s">
        <v>283</v>
      </c>
      <c r="B40" s="167">
        <v>19</v>
      </c>
      <c r="C40" s="167">
        <v>5</v>
      </c>
      <c r="D40" s="169">
        <v>0</v>
      </c>
      <c r="E40" s="167">
        <v>9</v>
      </c>
      <c r="F40" s="167">
        <v>1</v>
      </c>
      <c r="G40" s="167">
        <v>3</v>
      </c>
      <c r="H40" s="169">
        <v>0</v>
      </c>
      <c r="I40" s="167">
        <v>1</v>
      </c>
      <c r="J40" s="169">
        <v>0</v>
      </c>
      <c r="K40" s="169">
        <v>0</v>
      </c>
      <c r="L40" s="169">
        <v>0</v>
      </c>
    </row>
    <row r="41" spans="1:12" x14ac:dyDescent="0.2">
      <c r="A41" s="175" t="s">
        <v>284</v>
      </c>
      <c r="B41" s="172">
        <v>7</v>
      </c>
      <c r="C41" s="173">
        <v>0</v>
      </c>
      <c r="D41" s="172">
        <v>4</v>
      </c>
      <c r="E41" s="172">
        <v>2</v>
      </c>
      <c r="F41" s="172">
        <v>1</v>
      </c>
      <c r="G41" s="173">
        <v>0</v>
      </c>
      <c r="H41" s="173">
        <v>0</v>
      </c>
      <c r="I41" s="173">
        <v>0</v>
      </c>
      <c r="J41" s="173">
        <v>0</v>
      </c>
      <c r="K41" s="173">
        <v>0</v>
      </c>
      <c r="L41" s="173">
        <v>0</v>
      </c>
    </row>
    <row r="42" spans="1:12" x14ac:dyDescent="0.2">
      <c r="A42" s="170" t="s">
        <v>285</v>
      </c>
      <c r="B42" s="167">
        <v>592</v>
      </c>
      <c r="C42" s="167">
        <v>13</v>
      </c>
      <c r="D42" s="167">
        <v>8</v>
      </c>
      <c r="E42" s="167">
        <v>364</v>
      </c>
      <c r="F42" s="167">
        <v>168</v>
      </c>
      <c r="G42" s="167">
        <v>14</v>
      </c>
      <c r="H42" s="167">
        <v>2</v>
      </c>
      <c r="I42" s="167">
        <v>3</v>
      </c>
      <c r="J42" s="167">
        <v>13</v>
      </c>
      <c r="K42" s="169">
        <v>0</v>
      </c>
      <c r="L42" s="167">
        <v>7</v>
      </c>
    </row>
    <row r="43" spans="1:12" x14ac:dyDescent="0.2">
      <c r="A43" s="175" t="s">
        <v>286</v>
      </c>
      <c r="B43" s="172">
        <v>1098</v>
      </c>
      <c r="C43" s="172">
        <v>9</v>
      </c>
      <c r="D43" s="172">
        <v>4</v>
      </c>
      <c r="E43" s="172">
        <v>206</v>
      </c>
      <c r="F43" s="172">
        <v>709</v>
      </c>
      <c r="G43" s="172">
        <v>36</v>
      </c>
      <c r="H43" s="172">
        <v>3</v>
      </c>
      <c r="I43" s="172">
        <v>20</v>
      </c>
      <c r="J43" s="172">
        <v>95</v>
      </c>
      <c r="K43" s="173">
        <v>0</v>
      </c>
      <c r="L43" s="172">
        <v>16</v>
      </c>
    </row>
    <row r="44" spans="1:12" x14ac:dyDescent="0.2">
      <c r="A44" s="170" t="s">
        <v>287</v>
      </c>
      <c r="B44" s="167">
        <v>75</v>
      </c>
      <c r="C44" s="167">
        <v>1</v>
      </c>
      <c r="D44" s="169">
        <v>0</v>
      </c>
      <c r="E44" s="167">
        <v>20</v>
      </c>
      <c r="F44" s="167">
        <v>21</v>
      </c>
      <c r="G44" s="167">
        <v>21</v>
      </c>
      <c r="H44" s="167">
        <v>1</v>
      </c>
      <c r="I44" s="167">
        <v>4</v>
      </c>
      <c r="J44" s="167">
        <v>7</v>
      </c>
      <c r="K44" s="169">
        <v>0</v>
      </c>
      <c r="L44" s="169">
        <v>0</v>
      </c>
    </row>
    <row r="45" spans="1:12" x14ac:dyDescent="0.2">
      <c r="A45" s="175" t="s">
        <v>288</v>
      </c>
      <c r="B45" s="172">
        <v>29</v>
      </c>
      <c r="C45" s="173">
        <v>0</v>
      </c>
      <c r="D45" s="173">
        <v>0</v>
      </c>
      <c r="E45" s="172">
        <v>3</v>
      </c>
      <c r="F45" s="172">
        <v>4</v>
      </c>
      <c r="G45" s="172">
        <v>1</v>
      </c>
      <c r="H45" s="172">
        <v>17</v>
      </c>
      <c r="I45" s="172">
        <v>1</v>
      </c>
      <c r="J45" s="172">
        <v>3</v>
      </c>
      <c r="K45" s="173">
        <v>0</v>
      </c>
      <c r="L45" s="173">
        <v>0</v>
      </c>
    </row>
    <row r="46" spans="1:12" x14ac:dyDescent="0.2">
      <c r="A46" s="170" t="s">
        <v>289</v>
      </c>
      <c r="B46" s="167">
        <v>75</v>
      </c>
      <c r="C46" s="167">
        <v>1</v>
      </c>
      <c r="D46" s="169">
        <v>0</v>
      </c>
      <c r="E46" s="167">
        <v>9</v>
      </c>
      <c r="F46" s="167">
        <v>20</v>
      </c>
      <c r="G46" s="167">
        <v>5</v>
      </c>
      <c r="H46" s="167">
        <v>2</v>
      </c>
      <c r="I46" s="167">
        <v>25</v>
      </c>
      <c r="J46" s="167">
        <v>13</v>
      </c>
      <c r="K46" s="169">
        <v>0</v>
      </c>
      <c r="L46" s="169">
        <v>0</v>
      </c>
    </row>
    <row r="47" spans="1:12" x14ac:dyDescent="0.2">
      <c r="A47" s="175" t="s">
        <v>290</v>
      </c>
      <c r="B47" s="172">
        <v>263</v>
      </c>
      <c r="C47" s="172">
        <v>2</v>
      </c>
      <c r="D47" s="173">
        <v>0</v>
      </c>
      <c r="E47" s="172">
        <v>16</v>
      </c>
      <c r="F47" s="172">
        <v>110</v>
      </c>
      <c r="G47" s="172">
        <v>2</v>
      </c>
      <c r="H47" s="172">
        <v>2</v>
      </c>
      <c r="I47" s="172">
        <v>20</v>
      </c>
      <c r="J47" s="172">
        <v>111</v>
      </c>
      <c r="K47" s="173">
        <v>0</v>
      </c>
      <c r="L47" s="173">
        <v>0</v>
      </c>
    </row>
    <row r="48" spans="1:12" x14ac:dyDescent="0.2">
      <c r="A48" s="170" t="s">
        <v>291</v>
      </c>
      <c r="B48" s="167">
        <v>5</v>
      </c>
      <c r="C48" s="169">
        <v>0</v>
      </c>
      <c r="D48" s="169">
        <v>0</v>
      </c>
      <c r="E48" s="169">
        <v>0</v>
      </c>
      <c r="F48" s="169">
        <v>0</v>
      </c>
      <c r="G48" s="169">
        <v>0</v>
      </c>
      <c r="H48" s="169">
        <v>0</v>
      </c>
      <c r="I48" s="169">
        <v>0</v>
      </c>
      <c r="J48" s="167">
        <v>1</v>
      </c>
      <c r="K48" s="167">
        <v>4</v>
      </c>
      <c r="L48" s="169">
        <v>0</v>
      </c>
    </row>
    <row r="49" spans="1:12" x14ac:dyDescent="0.2">
      <c r="A49" s="175" t="s">
        <v>292</v>
      </c>
      <c r="B49" s="172">
        <v>50</v>
      </c>
      <c r="C49" s="173">
        <v>0</v>
      </c>
      <c r="D49" s="173">
        <v>0</v>
      </c>
      <c r="E49" s="172">
        <v>5</v>
      </c>
      <c r="F49" s="172">
        <v>9</v>
      </c>
      <c r="G49" s="172">
        <v>1</v>
      </c>
      <c r="H49" s="173">
        <v>0</v>
      </c>
      <c r="I49" s="172">
        <v>1</v>
      </c>
      <c r="J49" s="173">
        <v>0</v>
      </c>
      <c r="K49" s="173">
        <v>0</v>
      </c>
      <c r="L49" s="172">
        <v>34</v>
      </c>
    </row>
    <row r="50" spans="1:12" x14ac:dyDescent="0.2">
      <c r="A50" s="166" t="s">
        <v>40</v>
      </c>
      <c r="B50" s="167">
        <v>210</v>
      </c>
      <c r="C50" s="167">
        <v>1</v>
      </c>
      <c r="D50" s="169">
        <v>0</v>
      </c>
      <c r="E50" s="167">
        <v>19</v>
      </c>
      <c r="F50" s="167">
        <v>123</v>
      </c>
      <c r="G50" s="167">
        <v>2</v>
      </c>
      <c r="H50" s="167">
        <v>12</v>
      </c>
      <c r="I50" s="167">
        <v>7</v>
      </c>
      <c r="J50" s="167">
        <v>22</v>
      </c>
      <c r="K50" s="169">
        <v>0</v>
      </c>
      <c r="L50" s="167">
        <v>24</v>
      </c>
    </row>
    <row r="51" spans="1:12" x14ac:dyDescent="0.2">
      <c r="A51" s="175" t="s">
        <v>285</v>
      </c>
      <c r="B51" s="172">
        <v>24</v>
      </c>
      <c r="C51" s="173">
        <v>0</v>
      </c>
      <c r="D51" s="173">
        <v>0</v>
      </c>
      <c r="E51" s="172">
        <v>11</v>
      </c>
      <c r="F51" s="172">
        <v>10</v>
      </c>
      <c r="G51" s="173">
        <v>0</v>
      </c>
      <c r="H51" s="173">
        <v>0</v>
      </c>
      <c r="I51" s="173">
        <v>0</v>
      </c>
      <c r="J51" s="172">
        <v>3</v>
      </c>
      <c r="K51" s="173">
        <v>0</v>
      </c>
      <c r="L51" s="173">
        <v>0</v>
      </c>
    </row>
    <row r="52" spans="1:12" x14ac:dyDescent="0.2">
      <c r="A52" s="170" t="s">
        <v>286</v>
      </c>
      <c r="B52" s="167">
        <v>114</v>
      </c>
      <c r="C52" s="167">
        <v>1</v>
      </c>
      <c r="D52" s="169">
        <v>0</v>
      </c>
      <c r="E52" s="167">
        <v>8</v>
      </c>
      <c r="F52" s="167">
        <v>95</v>
      </c>
      <c r="G52" s="167">
        <v>2</v>
      </c>
      <c r="H52" s="169">
        <v>0</v>
      </c>
      <c r="I52" s="167">
        <v>1</v>
      </c>
      <c r="J52" s="167">
        <v>5</v>
      </c>
      <c r="K52" s="169">
        <v>0</v>
      </c>
      <c r="L52" s="167">
        <v>2</v>
      </c>
    </row>
    <row r="53" spans="1:12" x14ac:dyDescent="0.2">
      <c r="A53" s="175" t="s">
        <v>287</v>
      </c>
      <c r="B53" s="172">
        <v>4</v>
      </c>
      <c r="C53" s="173">
        <v>0</v>
      </c>
      <c r="D53" s="173">
        <v>0</v>
      </c>
      <c r="E53" s="173">
        <v>0</v>
      </c>
      <c r="F53" s="172">
        <v>1</v>
      </c>
      <c r="G53" s="173">
        <v>0</v>
      </c>
      <c r="H53" s="172">
        <v>2</v>
      </c>
      <c r="I53" s="173">
        <v>0</v>
      </c>
      <c r="J53" s="173">
        <v>0</v>
      </c>
      <c r="K53" s="173">
        <v>0</v>
      </c>
      <c r="L53" s="172">
        <v>1</v>
      </c>
    </row>
    <row r="54" spans="1:12" x14ac:dyDescent="0.2">
      <c r="A54" s="170" t="s">
        <v>288</v>
      </c>
      <c r="B54" s="167">
        <v>9</v>
      </c>
      <c r="C54" s="169">
        <v>0</v>
      </c>
      <c r="D54" s="169">
        <v>0</v>
      </c>
      <c r="E54" s="169">
        <v>0</v>
      </c>
      <c r="F54" s="169">
        <v>0</v>
      </c>
      <c r="G54" s="169">
        <v>0</v>
      </c>
      <c r="H54" s="167">
        <v>8</v>
      </c>
      <c r="I54" s="167">
        <v>1</v>
      </c>
      <c r="J54" s="169">
        <v>0</v>
      </c>
      <c r="K54" s="169">
        <v>0</v>
      </c>
      <c r="L54" s="169">
        <v>0</v>
      </c>
    </row>
    <row r="55" spans="1:12" x14ac:dyDescent="0.2">
      <c r="A55" s="175" t="s">
        <v>289</v>
      </c>
      <c r="B55" s="172">
        <v>12</v>
      </c>
      <c r="C55" s="173">
        <v>0</v>
      </c>
      <c r="D55" s="173">
        <v>0</v>
      </c>
      <c r="E55" s="173">
        <v>0</v>
      </c>
      <c r="F55" s="172">
        <v>4</v>
      </c>
      <c r="G55" s="173">
        <v>0</v>
      </c>
      <c r="H55" s="172">
        <v>2</v>
      </c>
      <c r="I55" s="172">
        <v>3</v>
      </c>
      <c r="J55" s="172">
        <v>2</v>
      </c>
      <c r="K55" s="173">
        <v>0</v>
      </c>
      <c r="L55" s="172">
        <v>1</v>
      </c>
    </row>
    <row r="56" spans="1:12" x14ac:dyDescent="0.2">
      <c r="A56" s="170" t="s">
        <v>290</v>
      </c>
      <c r="B56" s="167">
        <v>25</v>
      </c>
      <c r="C56" s="169">
        <v>0</v>
      </c>
      <c r="D56" s="169">
        <v>0</v>
      </c>
      <c r="E56" s="169">
        <v>0</v>
      </c>
      <c r="F56" s="167">
        <v>12</v>
      </c>
      <c r="G56" s="169">
        <v>0</v>
      </c>
      <c r="H56" s="169">
        <v>0</v>
      </c>
      <c r="I56" s="167">
        <v>2</v>
      </c>
      <c r="J56" s="167">
        <v>11</v>
      </c>
      <c r="K56" s="169">
        <v>0</v>
      </c>
      <c r="L56" s="169">
        <v>0</v>
      </c>
    </row>
    <row r="57" spans="1:12" x14ac:dyDescent="0.2">
      <c r="A57" s="175" t="s">
        <v>291</v>
      </c>
      <c r="B57" s="172">
        <v>1</v>
      </c>
      <c r="C57" s="173">
        <v>0</v>
      </c>
      <c r="D57" s="173">
        <v>0</v>
      </c>
      <c r="E57" s="173">
        <v>0</v>
      </c>
      <c r="F57" s="173">
        <v>0</v>
      </c>
      <c r="G57" s="173">
        <v>0</v>
      </c>
      <c r="H57" s="173">
        <v>0</v>
      </c>
      <c r="I57" s="173">
        <v>0</v>
      </c>
      <c r="J57" s="172">
        <v>1</v>
      </c>
      <c r="K57" s="173">
        <v>0</v>
      </c>
      <c r="L57" s="173">
        <v>0</v>
      </c>
    </row>
    <row r="58" spans="1:12" x14ac:dyDescent="0.2">
      <c r="A58" s="170" t="s">
        <v>292</v>
      </c>
      <c r="B58" s="167">
        <v>21</v>
      </c>
      <c r="C58" s="169">
        <v>0</v>
      </c>
      <c r="D58" s="169">
        <v>0</v>
      </c>
      <c r="E58" s="169">
        <v>0</v>
      </c>
      <c r="F58" s="167">
        <v>1</v>
      </c>
      <c r="G58" s="169">
        <v>0</v>
      </c>
      <c r="H58" s="169">
        <v>0</v>
      </c>
      <c r="I58" s="169">
        <v>0</v>
      </c>
      <c r="J58" s="169">
        <v>0</v>
      </c>
      <c r="K58" s="169">
        <v>0</v>
      </c>
      <c r="L58" s="167">
        <v>20</v>
      </c>
    </row>
    <row r="59" spans="1:12" x14ac:dyDescent="0.2">
      <c r="A59" s="174" t="s">
        <v>466</v>
      </c>
      <c r="B59" s="172">
        <v>2</v>
      </c>
      <c r="C59" s="173">
        <v>0</v>
      </c>
      <c r="D59" s="173">
        <v>0</v>
      </c>
      <c r="E59" s="173">
        <v>0</v>
      </c>
      <c r="F59" s="173">
        <v>0</v>
      </c>
      <c r="G59" s="173">
        <v>0</v>
      </c>
      <c r="H59" s="173">
        <v>0</v>
      </c>
      <c r="I59" s="172">
        <v>1</v>
      </c>
      <c r="J59" s="173">
        <v>0</v>
      </c>
      <c r="K59" s="173">
        <v>0</v>
      </c>
      <c r="L59" s="172">
        <v>1</v>
      </c>
    </row>
    <row r="60" spans="1:12" x14ac:dyDescent="0.2">
      <c r="A60" s="170" t="s">
        <v>286</v>
      </c>
      <c r="B60" s="167">
        <v>1</v>
      </c>
      <c r="C60" s="169">
        <v>0</v>
      </c>
      <c r="D60" s="169">
        <v>0</v>
      </c>
      <c r="E60" s="169">
        <v>0</v>
      </c>
      <c r="F60" s="169">
        <v>0</v>
      </c>
      <c r="G60" s="169">
        <v>0</v>
      </c>
      <c r="H60" s="169">
        <v>0</v>
      </c>
      <c r="I60" s="167">
        <v>1</v>
      </c>
      <c r="J60" s="169">
        <v>0</v>
      </c>
      <c r="K60" s="169">
        <v>0</v>
      </c>
      <c r="L60" s="169">
        <v>0</v>
      </c>
    </row>
    <row r="61" spans="1:12" x14ac:dyDescent="0.2">
      <c r="A61" s="175" t="s">
        <v>292</v>
      </c>
      <c r="B61" s="172">
        <v>1</v>
      </c>
      <c r="C61" s="173">
        <v>0</v>
      </c>
      <c r="D61" s="173">
        <v>0</v>
      </c>
      <c r="E61" s="173">
        <v>0</v>
      </c>
      <c r="F61" s="173">
        <v>0</v>
      </c>
      <c r="G61" s="173">
        <v>0</v>
      </c>
      <c r="H61" s="173">
        <v>0</v>
      </c>
      <c r="I61" s="173">
        <v>0</v>
      </c>
      <c r="J61" s="173">
        <v>0</v>
      </c>
      <c r="K61" s="173">
        <v>0</v>
      </c>
      <c r="L61" s="172">
        <v>1</v>
      </c>
    </row>
    <row r="62" spans="1:12" x14ac:dyDescent="0.2">
      <c r="A62" s="166" t="s">
        <v>42</v>
      </c>
      <c r="B62" s="167">
        <v>190</v>
      </c>
      <c r="C62" s="167">
        <v>1</v>
      </c>
      <c r="D62" s="169">
        <v>0</v>
      </c>
      <c r="E62" s="167">
        <v>29</v>
      </c>
      <c r="F62" s="167">
        <v>82</v>
      </c>
      <c r="G62" s="167">
        <v>4</v>
      </c>
      <c r="H62" s="169">
        <v>0</v>
      </c>
      <c r="I62" s="167">
        <v>16</v>
      </c>
      <c r="J62" s="167">
        <v>48</v>
      </c>
      <c r="K62" s="167">
        <v>7</v>
      </c>
      <c r="L62" s="167">
        <v>3</v>
      </c>
    </row>
    <row r="63" spans="1:12" x14ac:dyDescent="0.2">
      <c r="A63" s="175" t="s">
        <v>283</v>
      </c>
      <c r="B63" s="172">
        <v>1</v>
      </c>
      <c r="C63" s="173">
        <v>0</v>
      </c>
      <c r="D63" s="173">
        <v>0</v>
      </c>
      <c r="E63" s="172">
        <v>1</v>
      </c>
      <c r="F63" s="173">
        <v>0</v>
      </c>
      <c r="G63" s="173">
        <v>0</v>
      </c>
      <c r="H63" s="173">
        <v>0</v>
      </c>
      <c r="I63" s="173">
        <v>0</v>
      </c>
      <c r="J63" s="173">
        <v>0</v>
      </c>
      <c r="K63" s="173">
        <v>0</v>
      </c>
      <c r="L63" s="173">
        <v>0</v>
      </c>
    </row>
    <row r="64" spans="1:12" x14ac:dyDescent="0.2">
      <c r="A64" s="170" t="s">
        <v>284</v>
      </c>
      <c r="B64" s="167">
        <v>1</v>
      </c>
      <c r="C64" s="169">
        <v>0</v>
      </c>
      <c r="D64" s="169">
        <v>0</v>
      </c>
      <c r="E64" s="167">
        <v>1</v>
      </c>
      <c r="F64" s="169">
        <v>0</v>
      </c>
      <c r="G64" s="169">
        <v>0</v>
      </c>
      <c r="H64" s="169">
        <v>0</v>
      </c>
      <c r="I64" s="169">
        <v>0</v>
      </c>
      <c r="J64" s="169">
        <v>0</v>
      </c>
      <c r="K64" s="169">
        <v>0</v>
      </c>
      <c r="L64" s="169">
        <v>0</v>
      </c>
    </row>
    <row r="65" spans="1:12" x14ac:dyDescent="0.2">
      <c r="A65" s="175" t="s">
        <v>285</v>
      </c>
      <c r="B65" s="172">
        <v>27</v>
      </c>
      <c r="C65" s="173">
        <v>0</v>
      </c>
      <c r="D65" s="173">
        <v>0</v>
      </c>
      <c r="E65" s="172">
        <v>16</v>
      </c>
      <c r="F65" s="172">
        <v>6</v>
      </c>
      <c r="G65" s="173">
        <v>0</v>
      </c>
      <c r="H65" s="173">
        <v>0</v>
      </c>
      <c r="I65" s="172">
        <v>1</v>
      </c>
      <c r="J65" s="172">
        <v>3</v>
      </c>
      <c r="K65" s="173">
        <v>0</v>
      </c>
      <c r="L65" s="172">
        <v>1</v>
      </c>
    </row>
    <row r="66" spans="1:12" x14ac:dyDescent="0.2">
      <c r="A66" s="170" t="s">
        <v>286</v>
      </c>
      <c r="B66" s="167">
        <v>86</v>
      </c>
      <c r="C66" s="167">
        <v>1</v>
      </c>
      <c r="D66" s="169">
        <v>0</v>
      </c>
      <c r="E66" s="167">
        <v>8</v>
      </c>
      <c r="F66" s="167">
        <v>59</v>
      </c>
      <c r="G66" s="167">
        <v>1</v>
      </c>
      <c r="H66" s="169">
        <v>0</v>
      </c>
      <c r="I66" s="167">
        <v>1</v>
      </c>
      <c r="J66" s="167">
        <v>14</v>
      </c>
      <c r="K66" s="167">
        <v>2</v>
      </c>
      <c r="L66" s="169">
        <v>0</v>
      </c>
    </row>
    <row r="67" spans="1:12" x14ac:dyDescent="0.2">
      <c r="A67" s="175" t="s">
        <v>287</v>
      </c>
      <c r="B67" s="172">
        <v>7</v>
      </c>
      <c r="C67" s="173">
        <v>0</v>
      </c>
      <c r="D67" s="173">
        <v>0</v>
      </c>
      <c r="E67" s="173">
        <v>0</v>
      </c>
      <c r="F67" s="172">
        <v>2</v>
      </c>
      <c r="G67" s="172">
        <v>3</v>
      </c>
      <c r="H67" s="173">
        <v>0</v>
      </c>
      <c r="I67" s="172">
        <v>1</v>
      </c>
      <c r="J67" s="172">
        <v>1</v>
      </c>
      <c r="K67" s="173">
        <v>0</v>
      </c>
      <c r="L67" s="173">
        <v>0</v>
      </c>
    </row>
    <row r="68" spans="1:12" x14ac:dyDescent="0.2">
      <c r="A68" s="170" t="s">
        <v>289</v>
      </c>
      <c r="B68" s="167">
        <v>16</v>
      </c>
      <c r="C68" s="169">
        <v>0</v>
      </c>
      <c r="D68" s="169">
        <v>0</v>
      </c>
      <c r="E68" s="169">
        <v>0</v>
      </c>
      <c r="F68" s="167">
        <v>3</v>
      </c>
      <c r="G68" s="169">
        <v>0</v>
      </c>
      <c r="H68" s="169">
        <v>0</v>
      </c>
      <c r="I68" s="167">
        <v>8</v>
      </c>
      <c r="J68" s="167">
        <v>4</v>
      </c>
      <c r="K68" s="167">
        <v>1</v>
      </c>
      <c r="L68" s="169">
        <v>0</v>
      </c>
    </row>
    <row r="69" spans="1:12" x14ac:dyDescent="0.2">
      <c r="A69" s="175" t="s">
        <v>290</v>
      </c>
      <c r="B69" s="172">
        <v>40</v>
      </c>
      <c r="C69" s="173">
        <v>0</v>
      </c>
      <c r="D69" s="173">
        <v>0</v>
      </c>
      <c r="E69" s="172">
        <v>2</v>
      </c>
      <c r="F69" s="172">
        <v>7</v>
      </c>
      <c r="G69" s="173">
        <v>0</v>
      </c>
      <c r="H69" s="173">
        <v>0</v>
      </c>
      <c r="I69" s="172">
        <v>4</v>
      </c>
      <c r="J69" s="172">
        <v>24</v>
      </c>
      <c r="K69" s="172">
        <v>2</v>
      </c>
      <c r="L69" s="172">
        <v>1</v>
      </c>
    </row>
    <row r="70" spans="1:12" x14ac:dyDescent="0.2">
      <c r="A70" s="170" t="s">
        <v>291</v>
      </c>
      <c r="B70" s="167">
        <v>4</v>
      </c>
      <c r="C70" s="169">
        <v>0</v>
      </c>
      <c r="D70" s="169">
        <v>0</v>
      </c>
      <c r="E70" s="169">
        <v>0</v>
      </c>
      <c r="F70" s="167">
        <v>1</v>
      </c>
      <c r="G70" s="169">
        <v>0</v>
      </c>
      <c r="H70" s="169">
        <v>0</v>
      </c>
      <c r="I70" s="167">
        <v>1</v>
      </c>
      <c r="J70" s="169">
        <v>0</v>
      </c>
      <c r="K70" s="167">
        <v>2</v>
      </c>
      <c r="L70" s="169">
        <v>0</v>
      </c>
    </row>
    <row r="71" spans="1:12" x14ac:dyDescent="0.2">
      <c r="A71" s="175" t="s">
        <v>292</v>
      </c>
      <c r="B71" s="172">
        <v>8</v>
      </c>
      <c r="C71" s="173">
        <v>0</v>
      </c>
      <c r="D71" s="173">
        <v>0</v>
      </c>
      <c r="E71" s="172">
        <v>1</v>
      </c>
      <c r="F71" s="172">
        <v>4</v>
      </c>
      <c r="G71" s="173">
        <v>0</v>
      </c>
      <c r="H71" s="173">
        <v>0</v>
      </c>
      <c r="I71" s="173">
        <v>0</v>
      </c>
      <c r="J71" s="172">
        <v>2</v>
      </c>
      <c r="K71" s="173">
        <v>0</v>
      </c>
      <c r="L71" s="172">
        <v>1</v>
      </c>
    </row>
    <row r="73" spans="1:12" x14ac:dyDescent="0.2">
      <c r="A73" s="750" t="s">
        <v>563</v>
      </c>
    </row>
  </sheetData>
  <mergeCells count="4">
    <mergeCell ref="A2:L2"/>
    <mergeCell ref="A4:A5"/>
    <mergeCell ref="B4:B5"/>
    <mergeCell ref="C4:L4"/>
  </mergeCells>
  <hyperlinks>
    <hyperlink ref="N1" location="Indice!A28" display="INICIO"/>
  </hyperlinks>
  <printOptions horizontalCentered="1"/>
  <pageMargins left="0.70866141732283472" right="0.70866141732283472" top="1.1023622047244095" bottom="0.74803149606299213" header="0.31496062992125984" footer="0.31496062992125984"/>
  <pageSetup paperSize="9" scale="80" firstPageNumber="57" orientation="landscape" useFirstPageNumber="1" r:id="rId1"/>
  <headerFooter scaleWithDoc="0">
    <oddHeader>&amp;C&amp;G</oddHeader>
    <oddFooter>&amp;C&amp;"-,Negrita"&amp;20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277"/>
  <sheetViews>
    <sheetView topLeftCell="A256" zoomScale="85" zoomScaleNormal="85" workbookViewId="0">
      <selection activeCell="A263" sqref="A263"/>
    </sheetView>
  </sheetViews>
  <sheetFormatPr baseColWidth="10" defaultRowHeight="12.75" x14ac:dyDescent="0.2"/>
  <cols>
    <col min="1" max="1" width="22.140625" style="2" customWidth="1"/>
    <col min="2" max="2" width="10.7109375" style="56" customWidth="1"/>
    <col min="3" max="3" width="11.85546875" style="56" customWidth="1"/>
    <col min="4" max="4" width="12.5703125" style="56" customWidth="1"/>
    <col min="5" max="12" width="10.85546875" style="56" customWidth="1"/>
    <col min="13" max="16384" width="11.42578125" style="2"/>
  </cols>
  <sheetData>
    <row r="1" spans="1:14" s="179" customFormat="1" ht="15" x14ac:dyDescent="0.25">
      <c r="B1" s="180"/>
      <c r="C1" s="180"/>
      <c r="D1" s="180"/>
      <c r="E1" s="180"/>
      <c r="F1" s="180"/>
      <c r="G1" s="180"/>
      <c r="H1" s="180"/>
      <c r="I1" s="180"/>
      <c r="J1" s="180"/>
      <c r="K1" s="180"/>
      <c r="L1" s="180"/>
      <c r="N1" s="678" t="s">
        <v>344</v>
      </c>
    </row>
    <row r="2" spans="1:14" s="127" customFormat="1" ht="29.25" customHeight="1" x14ac:dyDescent="0.25">
      <c r="A2" s="876" t="s">
        <v>618</v>
      </c>
      <c r="B2" s="876"/>
      <c r="C2" s="876"/>
      <c r="D2" s="876"/>
      <c r="E2" s="876"/>
      <c r="F2" s="876"/>
      <c r="G2" s="876"/>
      <c r="H2" s="876"/>
      <c r="I2" s="876"/>
      <c r="J2" s="876"/>
      <c r="K2" s="876"/>
      <c r="L2" s="876"/>
    </row>
    <row r="3" spans="1:14" s="127" customFormat="1" ht="15" x14ac:dyDescent="0.25">
      <c r="A3" s="181"/>
      <c r="B3" s="182"/>
      <c r="C3" s="182"/>
      <c r="D3" s="182"/>
      <c r="E3" s="182"/>
      <c r="F3" s="182"/>
      <c r="G3" s="182"/>
      <c r="H3" s="182"/>
      <c r="I3" s="182"/>
      <c r="J3" s="182"/>
      <c r="K3" s="182"/>
      <c r="L3" s="182"/>
    </row>
    <row r="4" spans="1:14" s="127" customFormat="1" ht="15" x14ac:dyDescent="0.25">
      <c r="A4" s="877" t="s">
        <v>619</v>
      </c>
      <c r="B4" s="874" t="s">
        <v>254</v>
      </c>
      <c r="C4" s="874" t="s">
        <v>617</v>
      </c>
      <c r="D4" s="875"/>
      <c r="E4" s="875"/>
      <c r="F4" s="875"/>
      <c r="G4" s="875"/>
      <c r="H4" s="875"/>
      <c r="I4" s="875"/>
      <c r="J4" s="875"/>
      <c r="K4" s="875"/>
      <c r="L4" s="875"/>
    </row>
    <row r="5" spans="1:14" s="127" customFormat="1" ht="45" x14ac:dyDescent="0.25">
      <c r="A5" s="877"/>
      <c r="B5" s="875"/>
      <c r="C5" s="188" t="s">
        <v>283</v>
      </c>
      <c r="D5" s="188" t="s">
        <v>284</v>
      </c>
      <c r="E5" s="188" t="s">
        <v>285</v>
      </c>
      <c r="F5" s="188" t="s">
        <v>286</v>
      </c>
      <c r="G5" s="188" t="s">
        <v>287</v>
      </c>
      <c r="H5" s="188" t="s">
        <v>288</v>
      </c>
      <c r="I5" s="188" t="s">
        <v>289</v>
      </c>
      <c r="J5" s="188" t="s">
        <v>290</v>
      </c>
      <c r="K5" s="188" t="s">
        <v>291</v>
      </c>
      <c r="L5" s="188" t="s">
        <v>292</v>
      </c>
    </row>
    <row r="6" spans="1:14" ht="16.5" customHeight="1" x14ac:dyDescent="0.2">
      <c r="A6" s="183" t="s">
        <v>269</v>
      </c>
      <c r="B6" s="184">
        <v>57753</v>
      </c>
      <c r="C6" s="184">
        <v>458</v>
      </c>
      <c r="D6" s="184">
        <v>317</v>
      </c>
      <c r="E6" s="184">
        <v>11740</v>
      </c>
      <c r="F6" s="184">
        <v>25935</v>
      </c>
      <c r="G6" s="184">
        <v>2312</v>
      </c>
      <c r="H6" s="184">
        <v>1182</v>
      </c>
      <c r="I6" s="184">
        <v>3285</v>
      </c>
      <c r="J6" s="184">
        <v>9520</v>
      </c>
      <c r="K6" s="184">
        <v>242</v>
      </c>
      <c r="L6" s="184">
        <v>2762</v>
      </c>
    </row>
    <row r="7" spans="1:14" ht="16.5" customHeight="1" x14ac:dyDescent="0.2">
      <c r="A7" s="189" t="s">
        <v>294</v>
      </c>
      <c r="B7" s="625">
        <f>+B8+B19+B30+B41+B51+B62+B72+B83+B94+B105+B116</f>
        <v>31576</v>
      </c>
      <c r="C7" s="625">
        <f t="shared" ref="C7:L7" si="0">+C8+C19+C30+C41+C51+C62+C72+C83+C94+C105+C116</f>
        <v>201</v>
      </c>
      <c r="D7" s="625">
        <f t="shared" si="0"/>
        <v>188</v>
      </c>
      <c r="E7" s="625">
        <f t="shared" si="0"/>
        <v>7290</v>
      </c>
      <c r="F7" s="625">
        <f t="shared" si="0"/>
        <v>14912</v>
      </c>
      <c r="G7" s="625">
        <f t="shared" si="0"/>
        <v>1139</v>
      </c>
      <c r="H7" s="625">
        <f t="shared" si="0"/>
        <v>861</v>
      </c>
      <c r="I7" s="625">
        <f t="shared" si="0"/>
        <v>1228</v>
      </c>
      <c r="J7" s="625">
        <f t="shared" si="0"/>
        <v>4791</v>
      </c>
      <c r="K7" s="625">
        <f t="shared" si="0"/>
        <v>134</v>
      </c>
      <c r="L7" s="625">
        <f t="shared" si="0"/>
        <v>832</v>
      </c>
    </row>
    <row r="8" spans="1:14" ht="16.5" customHeight="1" x14ac:dyDescent="0.2">
      <c r="A8" s="183" t="s">
        <v>15</v>
      </c>
      <c r="B8" s="184">
        <v>3933</v>
      </c>
      <c r="C8" s="184">
        <v>19</v>
      </c>
      <c r="D8" s="184">
        <v>7</v>
      </c>
      <c r="E8" s="184">
        <v>936</v>
      </c>
      <c r="F8" s="184">
        <v>1201</v>
      </c>
      <c r="G8" s="184">
        <v>156</v>
      </c>
      <c r="H8" s="184">
        <v>95</v>
      </c>
      <c r="I8" s="184">
        <v>200</v>
      </c>
      <c r="J8" s="184">
        <v>1192</v>
      </c>
      <c r="K8" s="184">
        <v>65</v>
      </c>
      <c r="L8" s="184">
        <v>62</v>
      </c>
    </row>
    <row r="9" spans="1:14" ht="16.5" customHeight="1" x14ac:dyDescent="0.2">
      <c r="A9" s="191" t="s">
        <v>283</v>
      </c>
      <c r="B9" s="190">
        <v>9</v>
      </c>
      <c r="C9" s="190">
        <v>3</v>
      </c>
      <c r="D9" s="190">
        <v>1</v>
      </c>
      <c r="E9" s="190">
        <v>4</v>
      </c>
      <c r="F9" s="192">
        <v>0</v>
      </c>
      <c r="G9" s="190">
        <v>1</v>
      </c>
      <c r="H9" s="192">
        <v>0</v>
      </c>
      <c r="I9" s="192">
        <v>0</v>
      </c>
      <c r="J9" s="192">
        <v>0</v>
      </c>
      <c r="K9" s="192">
        <v>0</v>
      </c>
      <c r="L9" s="192">
        <v>0</v>
      </c>
    </row>
    <row r="10" spans="1:14" ht="16.5" customHeight="1" x14ac:dyDescent="0.2">
      <c r="A10" s="186" t="s">
        <v>284</v>
      </c>
      <c r="B10" s="184">
        <v>6</v>
      </c>
      <c r="C10" s="184">
        <v>1</v>
      </c>
      <c r="D10" s="187">
        <v>0</v>
      </c>
      <c r="E10" s="184">
        <v>4</v>
      </c>
      <c r="F10" s="187">
        <v>0</v>
      </c>
      <c r="G10" s="184">
        <v>1</v>
      </c>
      <c r="H10" s="187">
        <v>0</v>
      </c>
      <c r="I10" s="187">
        <v>0</v>
      </c>
      <c r="J10" s="187">
        <v>0</v>
      </c>
      <c r="K10" s="187">
        <v>0</v>
      </c>
      <c r="L10" s="187">
        <v>0</v>
      </c>
    </row>
    <row r="11" spans="1:14" ht="16.5" customHeight="1" x14ac:dyDescent="0.2">
      <c r="A11" s="191" t="s">
        <v>285</v>
      </c>
      <c r="B11" s="190">
        <v>1095</v>
      </c>
      <c r="C11" s="190">
        <v>9</v>
      </c>
      <c r="D11" s="190">
        <v>4</v>
      </c>
      <c r="E11" s="190">
        <v>657</v>
      </c>
      <c r="F11" s="190">
        <v>274</v>
      </c>
      <c r="G11" s="190">
        <v>32</v>
      </c>
      <c r="H11" s="190">
        <v>11</v>
      </c>
      <c r="I11" s="190">
        <v>16</v>
      </c>
      <c r="J11" s="190">
        <v>75</v>
      </c>
      <c r="K11" s="192">
        <v>0</v>
      </c>
      <c r="L11" s="190">
        <v>17</v>
      </c>
    </row>
    <row r="12" spans="1:14" ht="16.5" customHeight="1" x14ac:dyDescent="0.2">
      <c r="A12" s="186" t="s">
        <v>286</v>
      </c>
      <c r="B12" s="184">
        <v>1239</v>
      </c>
      <c r="C12" s="184">
        <v>1</v>
      </c>
      <c r="D12" s="187">
        <v>0</v>
      </c>
      <c r="E12" s="184">
        <v>185</v>
      </c>
      <c r="F12" s="184">
        <v>692</v>
      </c>
      <c r="G12" s="184">
        <v>30</v>
      </c>
      <c r="H12" s="184">
        <v>21</v>
      </c>
      <c r="I12" s="184">
        <v>25</v>
      </c>
      <c r="J12" s="184">
        <v>272</v>
      </c>
      <c r="K12" s="184">
        <v>2</v>
      </c>
      <c r="L12" s="184">
        <v>11</v>
      </c>
    </row>
    <row r="13" spans="1:14" ht="16.5" customHeight="1" x14ac:dyDescent="0.2">
      <c r="A13" s="191" t="s">
        <v>287</v>
      </c>
      <c r="B13" s="190">
        <v>148</v>
      </c>
      <c r="C13" s="190">
        <v>3</v>
      </c>
      <c r="D13" s="190">
        <v>1</v>
      </c>
      <c r="E13" s="190">
        <v>20</v>
      </c>
      <c r="F13" s="190">
        <v>29</v>
      </c>
      <c r="G13" s="190">
        <v>64</v>
      </c>
      <c r="H13" s="190">
        <v>10</v>
      </c>
      <c r="I13" s="190">
        <v>9</v>
      </c>
      <c r="J13" s="190">
        <v>11</v>
      </c>
      <c r="K13" s="192">
        <v>0</v>
      </c>
      <c r="L13" s="190">
        <v>1</v>
      </c>
    </row>
    <row r="14" spans="1:14" ht="16.5" customHeight="1" x14ac:dyDescent="0.2">
      <c r="A14" s="186" t="s">
        <v>288</v>
      </c>
      <c r="B14" s="184">
        <v>95</v>
      </c>
      <c r="C14" s="187">
        <v>0</v>
      </c>
      <c r="D14" s="187">
        <v>0</v>
      </c>
      <c r="E14" s="184">
        <v>10</v>
      </c>
      <c r="F14" s="184">
        <v>28</v>
      </c>
      <c r="G14" s="184">
        <v>10</v>
      </c>
      <c r="H14" s="184">
        <v>20</v>
      </c>
      <c r="I14" s="184">
        <v>5</v>
      </c>
      <c r="J14" s="184">
        <v>22</v>
      </c>
      <c r="K14" s="187">
        <v>0</v>
      </c>
      <c r="L14" s="187">
        <v>0</v>
      </c>
    </row>
    <row r="15" spans="1:14" ht="16.5" customHeight="1" x14ac:dyDescent="0.2">
      <c r="A15" s="191" t="s">
        <v>289</v>
      </c>
      <c r="B15" s="190">
        <v>188</v>
      </c>
      <c r="C15" s="190">
        <v>1</v>
      </c>
      <c r="D15" s="190">
        <v>1</v>
      </c>
      <c r="E15" s="190">
        <v>17</v>
      </c>
      <c r="F15" s="190">
        <v>22</v>
      </c>
      <c r="G15" s="190">
        <v>9</v>
      </c>
      <c r="H15" s="190">
        <v>7</v>
      </c>
      <c r="I15" s="190">
        <v>87</v>
      </c>
      <c r="J15" s="190">
        <v>42</v>
      </c>
      <c r="K15" s="192">
        <v>0</v>
      </c>
      <c r="L15" s="190">
        <v>2</v>
      </c>
    </row>
    <row r="16" spans="1:14" ht="16.5" customHeight="1" x14ac:dyDescent="0.2">
      <c r="A16" s="186" t="s">
        <v>290</v>
      </c>
      <c r="B16" s="184">
        <v>1045</v>
      </c>
      <c r="C16" s="184">
        <v>1</v>
      </c>
      <c r="D16" s="187">
        <v>0</v>
      </c>
      <c r="E16" s="184">
        <v>36</v>
      </c>
      <c r="F16" s="184">
        <v>149</v>
      </c>
      <c r="G16" s="184">
        <v>8</v>
      </c>
      <c r="H16" s="184">
        <v>25</v>
      </c>
      <c r="I16" s="184">
        <v>54</v>
      </c>
      <c r="J16" s="184">
        <v>724</v>
      </c>
      <c r="K16" s="184">
        <v>36</v>
      </c>
      <c r="L16" s="184">
        <v>12</v>
      </c>
    </row>
    <row r="17" spans="1:12" ht="16.5" customHeight="1" x14ac:dyDescent="0.2">
      <c r="A17" s="191" t="s">
        <v>291</v>
      </c>
      <c r="B17" s="190">
        <v>75</v>
      </c>
      <c r="C17" s="192">
        <v>0</v>
      </c>
      <c r="D17" s="192">
        <v>0</v>
      </c>
      <c r="E17" s="192">
        <v>0</v>
      </c>
      <c r="F17" s="190">
        <v>4</v>
      </c>
      <c r="G17" s="192">
        <v>0</v>
      </c>
      <c r="H17" s="190">
        <v>1</v>
      </c>
      <c r="I17" s="190">
        <v>1</v>
      </c>
      <c r="J17" s="190">
        <v>41</v>
      </c>
      <c r="K17" s="190">
        <v>26</v>
      </c>
      <c r="L17" s="190">
        <v>2</v>
      </c>
    </row>
    <row r="18" spans="1:12" ht="16.5" customHeight="1" x14ac:dyDescent="0.2">
      <c r="A18" s="186" t="s">
        <v>292</v>
      </c>
      <c r="B18" s="184">
        <v>33</v>
      </c>
      <c r="C18" s="187">
        <v>0</v>
      </c>
      <c r="D18" s="187">
        <v>0</v>
      </c>
      <c r="E18" s="184">
        <v>3</v>
      </c>
      <c r="F18" s="184">
        <v>3</v>
      </c>
      <c r="G18" s="184">
        <v>1</v>
      </c>
      <c r="H18" s="187">
        <v>0</v>
      </c>
      <c r="I18" s="184">
        <v>3</v>
      </c>
      <c r="J18" s="184">
        <v>5</v>
      </c>
      <c r="K18" s="184">
        <v>1</v>
      </c>
      <c r="L18" s="184">
        <v>17</v>
      </c>
    </row>
    <row r="19" spans="1:12" ht="16.5" customHeight="1" x14ac:dyDescent="0.2">
      <c r="A19" s="193" t="s">
        <v>16</v>
      </c>
      <c r="B19" s="190">
        <v>655</v>
      </c>
      <c r="C19" s="190">
        <v>8</v>
      </c>
      <c r="D19" s="190">
        <v>8</v>
      </c>
      <c r="E19" s="190">
        <v>178</v>
      </c>
      <c r="F19" s="190">
        <v>258</v>
      </c>
      <c r="G19" s="190">
        <v>29</v>
      </c>
      <c r="H19" s="190">
        <v>39</v>
      </c>
      <c r="I19" s="190">
        <v>17</v>
      </c>
      <c r="J19" s="190">
        <v>108</v>
      </c>
      <c r="K19" s="190">
        <v>1</v>
      </c>
      <c r="L19" s="190">
        <v>9</v>
      </c>
    </row>
    <row r="20" spans="1:12" ht="16.5" customHeight="1" x14ac:dyDescent="0.2">
      <c r="A20" s="186" t="s">
        <v>283</v>
      </c>
      <c r="B20" s="184">
        <v>11</v>
      </c>
      <c r="C20" s="184">
        <v>4</v>
      </c>
      <c r="D20" s="187">
        <v>0</v>
      </c>
      <c r="E20" s="184">
        <v>3</v>
      </c>
      <c r="F20" s="184">
        <v>3</v>
      </c>
      <c r="G20" s="187">
        <v>0</v>
      </c>
      <c r="H20" s="187">
        <v>0</v>
      </c>
      <c r="I20" s="187">
        <v>0</v>
      </c>
      <c r="J20" s="187">
        <v>0</v>
      </c>
      <c r="K20" s="187">
        <v>0</v>
      </c>
      <c r="L20" s="184">
        <v>1</v>
      </c>
    </row>
    <row r="21" spans="1:12" ht="16.5" customHeight="1" x14ac:dyDescent="0.2">
      <c r="A21" s="191" t="s">
        <v>284</v>
      </c>
      <c r="B21" s="190">
        <v>7</v>
      </c>
      <c r="C21" s="192">
        <v>0</v>
      </c>
      <c r="D21" s="190">
        <v>3</v>
      </c>
      <c r="E21" s="190">
        <v>2</v>
      </c>
      <c r="F21" s="190">
        <v>2</v>
      </c>
      <c r="G21" s="192">
        <v>0</v>
      </c>
      <c r="H21" s="192">
        <v>0</v>
      </c>
      <c r="I21" s="192">
        <v>0</v>
      </c>
      <c r="J21" s="192">
        <v>0</v>
      </c>
      <c r="K21" s="192">
        <v>0</v>
      </c>
      <c r="L21" s="192">
        <v>0</v>
      </c>
    </row>
    <row r="22" spans="1:12" ht="16.5" customHeight="1" x14ac:dyDescent="0.2">
      <c r="A22" s="186" t="s">
        <v>285</v>
      </c>
      <c r="B22" s="184">
        <v>166</v>
      </c>
      <c r="C22" s="184">
        <v>2</v>
      </c>
      <c r="D22" s="184">
        <v>2</v>
      </c>
      <c r="E22" s="184">
        <v>106</v>
      </c>
      <c r="F22" s="184">
        <v>45</v>
      </c>
      <c r="G22" s="184">
        <v>3</v>
      </c>
      <c r="H22" s="187">
        <v>0</v>
      </c>
      <c r="I22" s="184">
        <v>4</v>
      </c>
      <c r="J22" s="184">
        <v>4</v>
      </c>
      <c r="K22" s="187">
        <v>0</v>
      </c>
      <c r="L22" s="187">
        <v>0</v>
      </c>
    </row>
    <row r="23" spans="1:12" ht="16.5" customHeight="1" x14ac:dyDescent="0.2">
      <c r="A23" s="191" t="s">
        <v>286</v>
      </c>
      <c r="B23" s="190">
        <v>263</v>
      </c>
      <c r="C23" s="190">
        <v>2</v>
      </c>
      <c r="D23" s="190">
        <v>3</v>
      </c>
      <c r="E23" s="190">
        <v>56</v>
      </c>
      <c r="F23" s="190">
        <v>158</v>
      </c>
      <c r="G23" s="190">
        <v>8</v>
      </c>
      <c r="H23" s="190">
        <v>1</v>
      </c>
      <c r="I23" s="190">
        <v>1</v>
      </c>
      <c r="J23" s="190">
        <v>29</v>
      </c>
      <c r="K23" s="192">
        <v>0</v>
      </c>
      <c r="L23" s="190">
        <v>5</v>
      </c>
    </row>
    <row r="24" spans="1:12" ht="16.5" customHeight="1" x14ac:dyDescent="0.2">
      <c r="A24" s="186" t="s">
        <v>287</v>
      </c>
      <c r="B24" s="184">
        <v>25</v>
      </c>
      <c r="C24" s="187">
        <v>0</v>
      </c>
      <c r="D24" s="187">
        <v>0</v>
      </c>
      <c r="E24" s="184">
        <v>2</v>
      </c>
      <c r="F24" s="184">
        <v>8</v>
      </c>
      <c r="G24" s="184">
        <v>10</v>
      </c>
      <c r="H24" s="184">
        <v>1</v>
      </c>
      <c r="I24" s="187">
        <v>0</v>
      </c>
      <c r="J24" s="184">
        <v>3</v>
      </c>
      <c r="K24" s="187">
        <v>0</v>
      </c>
      <c r="L24" s="184">
        <v>1</v>
      </c>
    </row>
    <row r="25" spans="1:12" ht="16.5" customHeight="1" x14ac:dyDescent="0.2">
      <c r="A25" s="191" t="s">
        <v>288</v>
      </c>
      <c r="B25" s="190">
        <v>49</v>
      </c>
      <c r="C25" s="192">
        <v>0</v>
      </c>
      <c r="D25" s="192">
        <v>0</v>
      </c>
      <c r="E25" s="190">
        <v>3</v>
      </c>
      <c r="F25" s="190">
        <v>8</v>
      </c>
      <c r="G25" s="190">
        <v>6</v>
      </c>
      <c r="H25" s="190">
        <v>23</v>
      </c>
      <c r="I25" s="190">
        <v>2</v>
      </c>
      <c r="J25" s="190">
        <v>7</v>
      </c>
      <c r="K25" s="192">
        <v>0</v>
      </c>
      <c r="L25" s="192">
        <v>0</v>
      </c>
    </row>
    <row r="26" spans="1:12" ht="16.5" customHeight="1" x14ac:dyDescent="0.2">
      <c r="A26" s="186" t="s">
        <v>289</v>
      </c>
      <c r="B26" s="184">
        <v>33</v>
      </c>
      <c r="C26" s="187">
        <v>0</v>
      </c>
      <c r="D26" s="187">
        <v>0</v>
      </c>
      <c r="E26" s="184">
        <v>2</v>
      </c>
      <c r="F26" s="184">
        <v>6</v>
      </c>
      <c r="G26" s="184">
        <v>1</v>
      </c>
      <c r="H26" s="184">
        <v>6</v>
      </c>
      <c r="I26" s="184">
        <v>8</v>
      </c>
      <c r="J26" s="184">
        <v>10</v>
      </c>
      <c r="K26" s="187">
        <v>0</v>
      </c>
      <c r="L26" s="187">
        <v>0</v>
      </c>
    </row>
    <row r="27" spans="1:12" ht="16.5" customHeight="1" x14ac:dyDescent="0.2">
      <c r="A27" s="191" t="s">
        <v>290</v>
      </c>
      <c r="B27" s="190">
        <v>96</v>
      </c>
      <c r="C27" s="192">
        <v>0</v>
      </c>
      <c r="D27" s="192">
        <v>0</v>
      </c>
      <c r="E27" s="190">
        <v>4</v>
      </c>
      <c r="F27" s="190">
        <v>27</v>
      </c>
      <c r="G27" s="190">
        <v>1</v>
      </c>
      <c r="H27" s="190">
        <v>8</v>
      </c>
      <c r="I27" s="190">
        <v>2</v>
      </c>
      <c r="J27" s="190">
        <v>54</v>
      </c>
      <c r="K27" s="192">
        <v>0</v>
      </c>
      <c r="L27" s="192">
        <v>0</v>
      </c>
    </row>
    <row r="28" spans="1:12" ht="16.5" customHeight="1" x14ac:dyDescent="0.2">
      <c r="A28" s="186" t="s">
        <v>291</v>
      </c>
      <c r="B28" s="184">
        <v>1</v>
      </c>
      <c r="C28" s="187">
        <v>0</v>
      </c>
      <c r="D28" s="187">
        <v>0</v>
      </c>
      <c r="E28" s="187">
        <v>0</v>
      </c>
      <c r="F28" s="187">
        <v>0</v>
      </c>
      <c r="G28" s="187">
        <v>0</v>
      </c>
      <c r="H28" s="187">
        <v>0</v>
      </c>
      <c r="I28" s="187">
        <v>0</v>
      </c>
      <c r="J28" s="187">
        <v>0</v>
      </c>
      <c r="K28" s="184">
        <v>1</v>
      </c>
      <c r="L28" s="187">
        <v>0</v>
      </c>
    </row>
    <row r="29" spans="1:12" ht="16.5" customHeight="1" x14ac:dyDescent="0.2">
      <c r="A29" s="191" t="s">
        <v>292</v>
      </c>
      <c r="B29" s="190">
        <v>4</v>
      </c>
      <c r="C29" s="192">
        <v>0</v>
      </c>
      <c r="D29" s="192">
        <v>0</v>
      </c>
      <c r="E29" s="192">
        <v>0</v>
      </c>
      <c r="F29" s="190">
        <v>1</v>
      </c>
      <c r="G29" s="192">
        <v>0</v>
      </c>
      <c r="H29" s="192">
        <v>0</v>
      </c>
      <c r="I29" s="192">
        <v>0</v>
      </c>
      <c r="J29" s="190">
        <v>1</v>
      </c>
      <c r="K29" s="192">
        <v>0</v>
      </c>
      <c r="L29" s="190">
        <v>2</v>
      </c>
    </row>
    <row r="30" spans="1:12" ht="16.5" customHeight="1" x14ac:dyDescent="0.2">
      <c r="A30" s="183" t="s">
        <v>17</v>
      </c>
      <c r="B30" s="184">
        <v>1186</v>
      </c>
      <c r="C30" s="184">
        <v>17</v>
      </c>
      <c r="D30" s="184">
        <v>3</v>
      </c>
      <c r="E30" s="184">
        <v>464</v>
      </c>
      <c r="F30" s="184">
        <v>428</v>
      </c>
      <c r="G30" s="184">
        <v>87</v>
      </c>
      <c r="H30" s="184">
        <v>17</v>
      </c>
      <c r="I30" s="184">
        <v>18</v>
      </c>
      <c r="J30" s="184">
        <v>115</v>
      </c>
      <c r="K30" s="184">
        <v>2</v>
      </c>
      <c r="L30" s="184">
        <v>35</v>
      </c>
    </row>
    <row r="31" spans="1:12" ht="16.5" customHeight="1" x14ac:dyDescent="0.2">
      <c r="A31" s="191" t="s">
        <v>283</v>
      </c>
      <c r="B31" s="190">
        <v>9</v>
      </c>
      <c r="C31" s="190">
        <v>3</v>
      </c>
      <c r="D31" s="190">
        <v>2</v>
      </c>
      <c r="E31" s="190">
        <v>3</v>
      </c>
      <c r="F31" s="192">
        <v>0</v>
      </c>
      <c r="G31" s="192">
        <v>0</v>
      </c>
      <c r="H31" s="192">
        <v>0</v>
      </c>
      <c r="I31" s="190">
        <v>1</v>
      </c>
      <c r="J31" s="192">
        <v>0</v>
      </c>
      <c r="K31" s="192">
        <v>0</v>
      </c>
      <c r="L31" s="192">
        <v>0</v>
      </c>
    </row>
    <row r="32" spans="1:12" ht="16.5" customHeight="1" x14ac:dyDescent="0.2">
      <c r="A32" s="186" t="s">
        <v>284</v>
      </c>
      <c r="B32" s="184">
        <v>4</v>
      </c>
      <c r="C32" s="187">
        <v>0</v>
      </c>
      <c r="D32" s="187">
        <v>0</v>
      </c>
      <c r="E32" s="184">
        <v>4</v>
      </c>
      <c r="F32" s="187">
        <v>0</v>
      </c>
      <c r="G32" s="187">
        <v>0</v>
      </c>
      <c r="H32" s="187">
        <v>0</v>
      </c>
      <c r="I32" s="187">
        <v>0</v>
      </c>
      <c r="J32" s="187">
        <v>0</v>
      </c>
      <c r="K32" s="187">
        <v>0</v>
      </c>
      <c r="L32" s="187">
        <v>0</v>
      </c>
    </row>
    <row r="33" spans="1:12" ht="16.5" customHeight="1" x14ac:dyDescent="0.2">
      <c r="A33" s="191" t="s">
        <v>285</v>
      </c>
      <c r="B33" s="190">
        <v>500</v>
      </c>
      <c r="C33" s="190">
        <v>11</v>
      </c>
      <c r="D33" s="192">
        <v>0</v>
      </c>
      <c r="E33" s="190">
        <v>359</v>
      </c>
      <c r="F33" s="190">
        <v>88</v>
      </c>
      <c r="G33" s="190">
        <v>21</v>
      </c>
      <c r="H33" s="190">
        <v>2</v>
      </c>
      <c r="I33" s="190">
        <v>4</v>
      </c>
      <c r="J33" s="190">
        <v>10</v>
      </c>
      <c r="K33" s="192">
        <v>0</v>
      </c>
      <c r="L33" s="190">
        <v>5</v>
      </c>
    </row>
    <row r="34" spans="1:12" ht="16.5" customHeight="1" x14ac:dyDescent="0.2">
      <c r="A34" s="186" t="s">
        <v>286</v>
      </c>
      <c r="B34" s="184">
        <v>394</v>
      </c>
      <c r="C34" s="184">
        <v>1</v>
      </c>
      <c r="D34" s="184">
        <v>1</v>
      </c>
      <c r="E34" s="184">
        <v>67</v>
      </c>
      <c r="F34" s="184">
        <v>266</v>
      </c>
      <c r="G34" s="184">
        <v>16</v>
      </c>
      <c r="H34" s="184">
        <v>1</v>
      </c>
      <c r="I34" s="184">
        <v>1</v>
      </c>
      <c r="J34" s="184">
        <v>38</v>
      </c>
      <c r="K34" s="184">
        <v>1</v>
      </c>
      <c r="L34" s="184">
        <v>2</v>
      </c>
    </row>
    <row r="35" spans="1:12" ht="16.5" customHeight="1" x14ac:dyDescent="0.2">
      <c r="A35" s="191" t="s">
        <v>287</v>
      </c>
      <c r="B35" s="190">
        <v>100</v>
      </c>
      <c r="C35" s="190">
        <v>2</v>
      </c>
      <c r="D35" s="192">
        <v>0</v>
      </c>
      <c r="E35" s="190">
        <v>12</v>
      </c>
      <c r="F35" s="190">
        <v>33</v>
      </c>
      <c r="G35" s="190">
        <v>39</v>
      </c>
      <c r="H35" s="190">
        <v>6</v>
      </c>
      <c r="I35" s="190">
        <v>2</v>
      </c>
      <c r="J35" s="190">
        <v>5</v>
      </c>
      <c r="K35" s="192">
        <v>0</v>
      </c>
      <c r="L35" s="190">
        <v>1</v>
      </c>
    </row>
    <row r="36" spans="1:12" ht="16.5" customHeight="1" x14ac:dyDescent="0.2">
      <c r="A36" s="186" t="s">
        <v>288</v>
      </c>
      <c r="B36" s="184">
        <v>18</v>
      </c>
      <c r="C36" s="187">
        <v>0</v>
      </c>
      <c r="D36" s="187">
        <v>0</v>
      </c>
      <c r="E36" s="184">
        <v>1</v>
      </c>
      <c r="F36" s="184">
        <v>3</v>
      </c>
      <c r="G36" s="184">
        <v>8</v>
      </c>
      <c r="H36" s="184">
        <v>2</v>
      </c>
      <c r="I36" s="184">
        <v>1</v>
      </c>
      <c r="J36" s="184">
        <v>3</v>
      </c>
      <c r="K36" s="187">
        <v>0</v>
      </c>
      <c r="L36" s="187">
        <v>0</v>
      </c>
    </row>
    <row r="37" spans="1:12" ht="16.5" customHeight="1" x14ac:dyDescent="0.2">
      <c r="A37" s="191" t="s">
        <v>289</v>
      </c>
      <c r="B37" s="190">
        <v>23</v>
      </c>
      <c r="C37" s="192">
        <v>0</v>
      </c>
      <c r="D37" s="192">
        <v>0</v>
      </c>
      <c r="E37" s="190">
        <v>7</v>
      </c>
      <c r="F37" s="190">
        <v>2</v>
      </c>
      <c r="G37" s="190">
        <v>1</v>
      </c>
      <c r="H37" s="190">
        <v>2</v>
      </c>
      <c r="I37" s="190">
        <v>7</v>
      </c>
      <c r="J37" s="190">
        <v>3</v>
      </c>
      <c r="K37" s="192">
        <v>0</v>
      </c>
      <c r="L37" s="190">
        <v>1</v>
      </c>
    </row>
    <row r="38" spans="1:12" ht="16.5" customHeight="1" x14ac:dyDescent="0.2">
      <c r="A38" s="186" t="s">
        <v>290</v>
      </c>
      <c r="B38" s="184">
        <v>103</v>
      </c>
      <c r="C38" s="187">
        <v>0</v>
      </c>
      <c r="D38" s="187">
        <v>0</v>
      </c>
      <c r="E38" s="184">
        <v>7</v>
      </c>
      <c r="F38" s="184">
        <v>34</v>
      </c>
      <c r="G38" s="184">
        <v>1</v>
      </c>
      <c r="H38" s="184">
        <v>4</v>
      </c>
      <c r="I38" s="184">
        <v>1</v>
      </c>
      <c r="J38" s="184">
        <v>56</v>
      </c>
      <c r="K38" s="187">
        <v>0</v>
      </c>
      <c r="L38" s="187">
        <v>0</v>
      </c>
    </row>
    <row r="39" spans="1:12" ht="16.5" customHeight="1" x14ac:dyDescent="0.2">
      <c r="A39" s="191" t="s">
        <v>291</v>
      </c>
      <c r="B39" s="190">
        <v>1</v>
      </c>
      <c r="C39" s="192">
        <v>0</v>
      </c>
      <c r="D39" s="192">
        <v>0</v>
      </c>
      <c r="E39" s="192">
        <v>0</v>
      </c>
      <c r="F39" s="192">
        <v>0</v>
      </c>
      <c r="G39" s="192">
        <v>0</v>
      </c>
      <c r="H39" s="192">
        <v>0</v>
      </c>
      <c r="I39" s="192">
        <v>0</v>
      </c>
      <c r="J39" s="192">
        <v>0</v>
      </c>
      <c r="K39" s="190">
        <v>1</v>
      </c>
      <c r="L39" s="192">
        <v>0</v>
      </c>
    </row>
    <row r="40" spans="1:12" ht="16.5" customHeight="1" x14ac:dyDescent="0.2">
      <c r="A40" s="186" t="s">
        <v>292</v>
      </c>
      <c r="B40" s="184">
        <v>34</v>
      </c>
      <c r="C40" s="187">
        <v>0</v>
      </c>
      <c r="D40" s="187">
        <v>0</v>
      </c>
      <c r="E40" s="184">
        <v>4</v>
      </c>
      <c r="F40" s="184">
        <v>2</v>
      </c>
      <c r="G40" s="184">
        <v>1</v>
      </c>
      <c r="H40" s="187">
        <v>0</v>
      </c>
      <c r="I40" s="184">
        <v>1</v>
      </c>
      <c r="J40" s="187">
        <v>0</v>
      </c>
      <c r="K40" s="187">
        <v>0</v>
      </c>
      <c r="L40" s="184">
        <v>26</v>
      </c>
    </row>
    <row r="41" spans="1:12" ht="16.5" customHeight="1" x14ac:dyDescent="0.2">
      <c r="A41" s="193" t="s">
        <v>18</v>
      </c>
      <c r="B41" s="190">
        <v>572</v>
      </c>
      <c r="C41" s="190">
        <v>7</v>
      </c>
      <c r="D41" s="190">
        <v>8</v>
      </c>
      <c r="E41" s="190">
        <v>137</v>
      </c>
      <c r="F41" s="190">
        <v>227</v>
      </c>
      <c r="G41" s="190">
        <v>36</v>
      </c>
      <c r="H41" s="190">
        <v>40</v>
      </c>
      <c r="I41" s="190">
        <v>24</v>
      </c>
      <c r="J41" s="190">
        <v>85</v>
      </c>
      <c r="K41" s="190">
        <v>1</v>
      </c>
      <c r="L41" s="190">
        <v>7</v>
      </c>
    </row>
    <row r="42" spans="1:12" ht="16.5" customHeight="1" x14ac:dyDescent="0.2">
      <c r="A42" s="186" t="s">
        <v>283</v>
      </c>
      <c r="B42" s="184">
        <v>3</v>
      </c>
      <c r="C42" s="184">
        <v>2</v>
      </c>
      <c r="D42" s="187">
        <v>0</v>
      </c>
      <c r="E42" s="187">
        <v>0</v>
      </c>
      <c r="F42" s="184">
        <v>1</v>
      </c>
      <c r="G42" s="187">
        <v>0</v>
      </c>
      <c r="H42" s="187">
        <v>0</v>
      </c>
      <c r="I42" s="187">
        <v>0</v>
      </c>
      <c r="J42" s="187">
        <v>0</v>
      </c>
      <c r="K42" s="187">
        <v>0</v>
      </c>
      <c r="L42" s="187">
        <v>0</v>
      </c>
    </row>
    <row r="43" spans="1:12" ht="16.5" customHeight="1" x14ac:dyDescent="0.2">
      <c r="A43" s="191" t="s">
        <v>284</v>
      </c>
      <c r="B43" s="190">
        <v>1</v>
      </c>
      <c r="C43" s="192">
        <v>0</v>
      </c>
      <c r="D43" s="192">
        <v>0</v>
      </c>
      <c r="E43" s="192">
        <v>0</v>
      </c>
      <c r="F43" s="190">
        <v>1</v>
      </c>
      <c r="G43" s="192">
        <v>0</v>
      </c>
      <c r="H43" s="192">
        <v>0</v>
      </c>
      <c r="I43" s="192">
        <v>0</v>
      </c>
      <c r="J43" s="192">
        <v>0</v>
      </c>
      <c r="K43" s="192">
        <v>0</v>
      </c>
      <c r="L43" s="192">
        <v>0</v>
      </c>
    </row>
    <row r="44" spans="1:12" ht="16.5" customHeight="1" x14ac:dyDescent="0.2">
      <c r="A44" s="186" t="s">
        <v>285</v>
      </c>
      <c r="B44" s="184">
        <v>153</v>
      </c>
      <c r="C44" s="184">
        <v>3</v>
      </c>
      <c r="D44" s="184">
        <v>1</v>
      </c>
      <c r="E44" s="184">
        <v>86</v>
      </c>
      <c r="F44" s="184">
        <v>44</v>
      </c>
      <c r="G44" s="184">
        <v>5</v>
      </c>
      <c r="H44" s="184">
        <v>1</v>
      </c>
      <c r="I44" s="184">
        <v>4</v>
      </c>
      <c r="J44" s="184">
        <v>7</v>
      </c>
      <c r="K44" s="187">
        <v>0</v>
      </c>
      <c r="L44" s="184">
        <v>2</v>
      </c>
    </row>
    <row r="45" spans="1:12" ht="16.5" customHeight="1" x14ac:dyDescent="0.2">
      <c r="A45" s="191" t="s">
        <v>286</v>
      </c>
      <c r="B45" s="190">
        <v>226</v>
      </c>
      <c r="C45" s="190">
        <v>1</v>
      </c>
      <c r="D45" s="190">
        <v>2</v>
      </c>
      <c r="E45" s="190">
        <v>35</v>
      </c>
      <c r="F45" s="190">
        <v>145</v>
      </c>
      <c r="G45" s="190">
        <v>6</v>
      </c>
      <c r="H45" s="192">
        <v>0</v>
      </c>
      <c r="I45" s="190">
        <v>4</v>
      </c>
      <c r="J45" s="190">
        <v>31</v>
      </c>
      <c r="K45" s="192">
        <v>0</v>
      </c>
      <c r="L45" s="190">
        <v>2</v>
      </c>
    </row>
    <row r="46" spans="1:12" ht="16.5" customHeight="1" x14ac:dyDescent="0.2">
      <c r="A46" s="186" t="s">
        <v>287</v>
      </c>
      <c r="B46" s="184">
        <v>37</v>
      </c>
      <c r="C46" s="184">
        <v>1</v>
      </c>
      <c r="D46" s="184">
        <v>2</v>
      </c>
      <c r="E46" s="184">
        <v>3</v>
      </c>
      <c r="F46" s="184">
        <v>8</v>
      </c>
      <c r="G46" s="184">
        <v>11</v>
      </c>
      <c r="H46" s="184">
        <v>8</v>
      </c>
      <c r="I46" s="184">
        <v>2</v>
      </c>
      <c r="J46" s="184">
        <v>2</v>
      </c>
      <c r="K46" s="187">
        <v>0</v>
      </c>
      <c r="L46" s="187">
        <v>0</v>
      </c>
    </row>
    <row r="47" spans="1:12" ht="16.5" customHeight="1" x14ac:dyDescent="0.2">
      <c r="A47" s="191" t="s">
        <v>288</v>
      </c>
      <c r="B47" s="190">
        <v>46</v>
      </c>
      <c r="C47" s="192">
        <v>0</v>
      </c>
      <c r="D47" s="190">
        <v>1</v>
      </c>
      <c r="E47" s="190">
        <v>3</v>
      </c>
      <c r="F47" s="190">
        <v>4</v>
      </c>
      <c r="G47" s="190">
        <v>6</v>
      </c>
      <c r="H47" s="190">
        <v>26</v>
      </c>
      <c r="I47" s="192">
        <v>0</v>
      </c>
      <c r="J47" s="190">
        <v>6</v>
      </c>
      <c r="K47" s="192">
        <v>0</v>
      </c>
      <c r="L47" s="192">
        <v>0</v>
      </c>
    </row>
    <row r="48" spans="1:12" ht="16.5" customHeight="1" x14ac:dyDescent="0.2">
      <c r="A48" s="186" t="s">
        <v>289</v>
      </c>
      <c r="B48" s="184">
        <v>29</v>
      </c>
      <c r="C48" s="187">
        <v>0</v>
      </c>
      <c r="D48" s="187">
        <v>0</v>
      </c>
      <c r="E48" s="184">
        <v>3</v>
      </c>
      <c r="F48" s="184">
        <v>4</v>
      </c>
      <c r="G48" s="184">
        <v>6</v>
      </c>
      <c r="H48" s="184">
        <v>1</v>
      </c>
      <c r="I48" s="184">
        <v>10</v>
      </c>
      <c r="J48" s="184">
        <v>5</v>
      </c>
      <c r="K48" s="187">
        <v>0</v>
      </c>
      <c r="L48" s="187">
        <v>0</v>
      </c>
    </row>
    <row r="49" spans="1:12" ht="16.5" customHeight="1" x14ac:dyDescent="0.2">
      <c r="A49" s="191" t="s">
        <v>290</v>
      </c>
      <c r="B49" s="190">
        <v>73</v>
      </c>
      <c r="C49" s="192">
        <v>0</v>
      </c>
      <c r="D49" s="190">
        <v>2</v>
      </c>
      <c r="E49" s="190">
        <v>6</v>
      </c>
      <c r="F49" s="190">
        <v>20</v>
      </c>
      <c r="G49" s="190">
        <v>1</v>
      </c>
      <c r="H49" s="190">
        <v>4</v>
      </c>
      <c r="I49" s="190">
        <v>4</v>
      </c>
      <c r="J49" s="190">
        <v>34</v>
      </c>
      <c r="K49" s="190">
        <v>1</v>
      </c>
      <c r="L49" s="190">
        <v>1</v>
      </c>
    </row>
    <row r="50" spans="1:12" ht="16.5" customHeight="1" x14ac:dyDescent="0.2">
      <c r="A50" s="186" t="s">
        <v>292</v>
      </c>
      <c r="B50" s="184">
        <v>4</v>
      </c>
      <c r="C50" s="187">
        <v>0</v>
      </c>
      <c r="D50" s="187">
        <v>0</v>
      </c>
      <c r="E50" s="184">
        <v>1</v>
      </c>
      <c r="F50" s="187">
        <v>0</v>
      </c>
      <c r="G50" s="184">
        <v>1</v>
      </c>
      <c r="H50" s="187">
        <v>0</v>
      </c>
      <c r="I50" s="187">
        <v>0</v>
      </c>
      <c r="J50" s="187">
        <v>0</v>
      </c>
      <c r="K50" s="187">
        <v>0</v>
      </c>
      <c r="L50" s="184">
        <v>2</v>
      </c>
    </row>
    <row r="51" spans="1:12" ht="16.5" customHeight="1" x14ac:dyDescent="0.2">
      <c r="A51" s="193" t="s">
        <v>19</v>
      </c>
      <c r="B51" s="190">
        <v>1981</v>
      </c>
      <c r="C51" s="190">
        <v>27</v>
      </c>
      <c r="D51" s="190">
        <v>49</v>
      </c>
      <c r="E51" s="190">
        <v>651</v>
      </c>
      <c r="F51" s="190">
        <v>907</v>
      </c>
      <c r="G51" s="190">
        <v>38</v>
      </c>
      <c r="H51" s="190">
        <v>5</v>
      </c>
      <c r="I51" s="190">
        <v>9</v>
      </c>
      <c r="J51" s="190">
        <v>247</v>
      </c>
      <c r="K51" s="192">
        <v>0</v>
      </c>
      <c r="L51" s="190">
        <v>48</v>
      </c>
    </row>
    <row r="52" spans="1:12" ht="16.5" customHeight="1" x14ac:dyDescent="0.2">
      <c r="A52" s="186" t="s">
        <v>283</v>
      </c>
      <c r="B52" s="184">
        <v>22</v>
      </c>
      <c r="C52" s="184">
        <v>7</v>
      </c>
      <c r="D52" s="184">
        <v>1</v>
      </c>
      <c r="E52" s="184">
        <v>10</v>
      </c>
      <c r="F52" s="184">
        <v>3</v>
      </c>
      <c r="G52" s="184">
        <v>1</v>
      </c>
      <c r="H52" s="187">
        <v>0</v>
      </c>
      <c r="I52" s="187">
        <v>0</v>
      </c>
      <c r="J52" s="187">
        <v>0</v>
      </c>
      <c r="K52" s="187">
        <v>0</v>
      </c>
      <c r="L52" s="187">
        <v>0</v>
      </c>
    </row>
    <row r="53" spans="1:12" ht="16.5" customHeight="1" x14ac:dyDescent="0.2">
      <c r="A53" s="191" t="s">
        <v>284</v>
      </c>
      <c r="B53" s="190">
        <v>45</v>
      </c>
      <c r="C53" s="190">
        <v>5</v>
      </c>
      <c r="D53" s="190">
        <v>14</v>
      </c>
      <c r="E53" s="190">
        <v>12</v>
      </c>
      <c r="F53" s="190">
        <v>13</v>
      </c>
      <c r="G53" s="192">
        <v>0</v>
      </c>
      <c r="H53" s="192">
        <v>0</v>
      </c>
      <c r="I53" s="192">
        <v>0</v>
      </c>
      <c r="J53" s="192">
        <v>0</v>
      </c>
      <c r="K53" s="192">
        <v>0</v>
      </c>
      <c r="L53" s="190">
        <v>1</v>
      </c>
    </row>
    <row r="54" spans="1:12" ht="16.5" customHeight="1" x14ac:dyDescent="0.2">
      <c r="A54" s="186" t="s">
        <v>285</v>
      </c>
      <c r="B54" s="184">
        <v>622</v>
      </c>
      <c r="C54" s="184">
        <v>9</v>
      </c>
      <c r="D54" s="184">
        <v>10</v>
      </c>
      <c r="E54" s="184">
        <v>414</v>
      </c>
      <c r="F54" s="184">
        <v>151</v>
      </c>
      <c r="G54" s="184">
        <v>13</v>
      </c>
      <c r="H54" s="187">
        <v>0</v>
      </c>
      <c r="I54" s="187">
        <v>0</v>
      </c>
      <c r="J54" s="184">
        <v>8</v>
      </c>
      <c r="K54" s="187">
        <v>0</v>
      </c>
      <c r="L54" s="184">
        <v>17</v>
      </c>
    </row>
    <row r="55" spans="1:12" ht="16.5" customHeight="1" x14ac:dyDescent="0.2">
      <c r="A55" s="191" t="s">
        <v>286</v>
      </c>
      <c r="B55" s="190">
        <v>979</v>
      </c>
      <c r="C55" s="190">
        <v>4</v>
      </c>
      <c r="D55" s="190">
        <v>22</v>
      </c>
      <c r="E55" s="190">
        <v>184</v>
      </c>
      <c r="F55" s="190">
        <v>616</v>
      </c>
      <c r="G55" s="190">
        <v>13</v>
      </c>
      <c r="H55" s="190">
        <v>2</v>
      </c>
      <c r="I55" s="190">
        <v>3</v>
      </c>
      <c r="J55" s="190">
        <v>121</v>
      </c>
      <c r="K55" s="192">
        <v>0</v>
      </c>
      <c r="L55" s="190">
        <v>14</v>
      </c>
    </row>
    <row r="56" spans="1:12" ht="16.5" customHeight="1" x14ac:dyDescent="0.2">
      <c r="A56" s="186" t="s">
        <v>287</v>
      </c>
      <c r="B56" s="184">
        <v>37</v>
      </c>
      <c r="C56" s="184">
        <v>1</v>
      </c>
      <c r="D56" s="184">
        <v>2</v>
      </c>
      <c r="E56" s="184">
        <v>9</v>
      </c>
      <c r="F56" s="184">
        <v>13</v>
      </c>
      <c r="G56" s="184">
        <v>9</v>
      </c>
      <c r="H56" s="187">
        <v>0</v>
      </c>
      <c r="I56" s="184">
        <v>1</v>
      </c>
      <c r="J56" s="184">
        <v>1</v>
      </c>
      <c r="K56" s="187">
        <v>0</v>
      </c>
      <c r="L56" s="184">
        <v>1</v>
      </c>
    </row>
    <row r="57" spans="1:12" ht="16.5" customHeight="1" x14ac:dyDescent="0.2">
      <c r="A57" s="191" t="s">
        <v>288</v>
      </c>
      <c r="B57" s="190">
        <v>1</v>
      </c>
      <c r="C57" s="192">
        <v>0</v>
      </c>
      <c r="D57" s="192">
        <v>0</v>
      </c>
      <c r="E57" s="192">
        <v>0</v>
      </c>
      <c r="F57" s="190">
        <v>1</v>
      </c>
      <c r="G57" s="192">
        <v>0</v>
      </c>
      <c r="H57" s="192">
        <v>0</v>
      </c>
      <c r="I57" s="192">
        <v>0</v>
      </c>
      <c r="J57" s="192">
        <v>0</v>
      </c>
      <c r="K57" s="192">
        <v>0</v>
      </c>
      <c r="L57" s="192">
        <v>0</v>
      </c>
    </row>
    <row r="58" spans="1:12" ht="16.5" customHeight="1" x14ac:dyDescent="0.2">
      <c r="A58" s="186" t="s">
        <v>289</v>
      </c>
      <c r="B58" s="184">
        <v>14</v>
      </c>
      <c r="C58" s="187">
        <v>0</v>
      </c>
      <c r="D58" s="187">
        <v>0</v>
      </c>
      <c r="E58" s="184">
        <v>3</v>
      </c>
      <c r="F58" s="184">
        <v>4</v>
      </c>
      <c r="G58" s="184">
        <v>1</v>
      </c>
      <c r="H58" s="187">
        <v>0</v>
      </c>
      <c r="I58" s="184">
        <v>3</v>
      </c>
      <c r="J58" s="184">
        <v>3</v>
      </c>
      <c r="K58" s="187">
        <v>0</v>
      </c>
      <c r="L58" s="187">
        <v>0</v>
      </c>
    </row>
    <row r="59" spans="1:12" ht="16.5" customHeight="1" x14ac:dyDescent="0.2">
      <c r="A59" s="191" t="s">
        <v>290</v>
      </c>
      <c r="B59" s="190">
        <v>227</v>
      </c>
      <c r="C59" s="192">
        <v>0</v>
      </c>
      <c r="D59" s="192">
        <v>0</v>
      </c>
      <c r="E59" s="190">
        <v>10</v>
      </c>
      <c r="F59" s="190">
        <v>96</v>
      </c>
      <c r="G59" s="192">
        <v>0</v>
      </c>
      <c r="H59" s="190">
        <v>3</v>
      </c>
      <c r="I59" s="190">
        <v>2</v>
      </c>
      <c r="J59" s="190">
        <v>110</v>
      </c>
      <c r="K59" s="192">
        <v>0</v>
      </c>
      <c r="L59" s="190">
        <v>6</v>
      </c>
    </row>
    <row r="60" spans="1:12" ht="16.5" customHeight="1" x14ac:dyDescent="0.2">
      <c r="A60" s="186" t="s">
        <v>291</v>
      </c>
      <c r="B60" s="184">
        <v>1</v>
      </c>
      <c r="C60" s="187">
        <v>0</v>
      </c>
      <c r="D60" s="187">
        <v>0</v>
      </c>
      <c r="E60" s="187">
        <v>0</v>
      </c>
      <c r="F60" s="187">
        <v>0</v>
      </c>
      <c r="G60" s="187">
        <v>0</v>
      </c>
      <c r="H60" s="187">
        <v>0</v>
      </c>
      <c r="I60" s="187">
        <v>0</v>
      </c>
      <c r="J60" s="184">
        <v>1</v>
      </c>
      <c r="K60" s="187">
        <v>0</v>
      </c>
      <c r="L60" s="187">
        <v>0</v>
      </c>
    </row>
    <row r="61" spans="1:12" ht="16.5" customHeight="1" x14ac:dyDescent="0.2">
      <c r="A61" s="191" t="s">
        <v>292</v>
      </c>
      <c r="B61" s="190">
        <v>33</v>
      </c>
      <c r="C61" s="190">
        <v>1</v>
      </c>
      <c r="D61" s="192">
        <v>0</v>
      </c>
      <c r="E61" s="190">
        <v>9</v>
      </c>
      <c r="F61" s="190">
        <v>10</v>
      </c>
      <c r="G61" s="190">
        <v>1</v>
      </c>
      <c r="H61" s="192">
        <v>0</v>
      </c>
      <c r="I61" s="192">
        <v>0</v>
      </c>
      <c r="J61" s="190">
        <v>3</v>
      </c>
      <c r="K61" s="192">
        <v>0</v>
      </c>
      <c r="L61" s="190">
        <v>9</v>
      </c>
    </row>
    <row r="62" spans="1:12" ht="16.5" customHeight="1" x14ac:dyDescent="0.2">
      <c r="A62" s="183" t="s">
        <v>20</v>
      </c>
      <c r="B62" s="184">
        <v>2812</v>
      </c>
      <c r="C62" s="184">
        <v>27</v>
      </c>
      <c r="D62" s="184">
        <v>28</v>
      </c>
      <c r="E62" s="184">
        <v>980</v>
      </c>
      <c r="F62" s="184">
        <v>886</v>
      </c>
      <c r="G62" s="184">
        <v>134</v>
      </c>
      <c r="H62" s="184">
        <v>352</v>
      </c>
      <c r="I62" s="184">
        <v>165</v>
      </c>
      <c r="J62" s="184">
        <v>223</v>
      </c>
      <c r="K62" s="187">
        <v>0</v>
      </c>
      <c r="L62" s="184">
        <v>17</v>
      </c>
    </row>
    <row r="63" spans="1:12" ht="16.5" customHeight="1" x14ac:dyDescent="0.2">
      <c r="A63" s="191" t="s">
        <v>283</v>
      </c>
      <c r="B63" s="190">
        <v>20</v>
      </c>
      <c r="C63" s="190">
        <v>9</v>
      </c>
      <c r="D63" s="190">
        <v>1</v>
      </c>
      <c r="E63" s="190">
        <v>5</v>
      </c>
      <c r="F63" s="190">
        <v>1</v>
      </c>
      <c r="G63" s="190">
        <v>2</v>
      </c>
      <c r="H63" s="190">
        <v>1</v>
      </c>
      <c r="I63" s="190">
        <v>1</v>
      </c>
      <c r="J63" s="192">
        <v>0</v>
      </c>
      <c r="K63" s="192">
        <v>0</v>
      </c>
      <c r="L63" s="192">
        <v>0</v>
      </c>
    </row>
    <row r="64" spans="1:12" ht="16.5" customHeight="1" x14ac:dyDescent="0.2">
      <c r="A64" s="186" t="s">
        <v>284</v>
      </c>
      <c r="B64" s="184">
        <v>24</v>
      </c>
      <c r="C64" s="184">
        <v>2</v>
      </c>
      <c r="D64" s="184">
        <v>3</v>
      </c>
      <c r="E64" s="184">
        <v>14</v>
      </c>
      <c r="F64" s="184">
        <v>4</v>
      </c>
      <c r="G64" s="184">
        <v>1</v>
      </c>
      <c r="H64" s="187">
        <v>0</v>
      </c>
      <c r="I64" s="187">
        <v>0</v>
      </c>
      <c r="J64" s="187">
        <v>0</v>
      </c>
      <c r="K64" s="187">
        <v>0</v>
      </c>
      <c r="L64" s="187">
        <v>0</v>
      </c>
    </row>
    <row r="65" spans="1:12" ht="16.5" customHeight="1" x14ac:dyDescent="0.2">
      <c r="A65" s="191" t="s">
        <v>285</v>
      </c>
      <c r="B65" s="190">
        <v>851</v>
      </c>
      <c r="C65" s="190">
        <v>13</v>
      </c>
      <c r="D65" s="190">
        <v>20</v>
      </c>
      <c r="E65" s="190">
        <v>651</v>
      </c>
      <c r="F65" s="190">
        <v>129</v>
      </c>
      <c r="G65" s="190">
        <v>24</v>
      </c>
      <c r="H65" s="190">
        <v>2</v>
      </c>
      <c r="I65" s="190">
        <v>2</v>
      </c>
      <c r="J65" s="190">
        <v>6</v>
      </c>
      <c r="K65" s="192">
        <v>0</v>
      </c>
      <c r="L65" s="190">
        <v>4</v>
      </c>
    </row>
    <row r="66" spans="1:12" ht="16.5" customHeight="1" x14ac:dyDescent="0.2">
      <c r="A66" s="186" t="s">
        <v>286</v>
      </c>
      <c r="B66" s="184">
        <v>992</v>
      </c>
      <c r="C66" s="184">
        <v>1</v>
      </c>
      <c r="D66" s="184">
        <v>3</v>
      </c>
      <c r="E66" s="184">
        <v>248</v>
      </c>
      <c r="F66" s="184">
        <v>630</v>
      </c>
      <c r="G66" s="184">
        <v>29</v>
      </c>
      <c r="H66" s="184">
        <v>5</v>
      </c>
      <c r="I66" s="184">
        <v>20</v>
      </c>
      <c r="J66" s="184">
        <v>50</v>
      </c>
      <c r="K66" s="187">
        <v>0</v>
      </c>
      <c r="L66" s="184">
        <v>6</v>
      </c>
    </row>
    <row r="67" spans="1:12" ht="16.5" customHeight="1" x14ac:dyDescent="0.2">
      <c r="A67" s="191" t="s">
        <v>287</v>
      </c>
      <c r="B67" s="190">
        <v>126</v>
      </c>
      <c r="C67" s="190">
        <v>2</v>
      </c>
      <c r="D67" s="192">
        <v>0</v>
      </c>
      <c r="E67" s="190">
        <v>33</v>
      </c>
      <c r="F67" s="190">
        <v>12</v>
      </c>
      <c r="G67" s="190">
        <v>45</v>
      </c>
      <c r="H67" s="190">
        <v>24</v>
      </c>
      <c r="I67" s="190">
        <v>7</v>
      </c>
      <c r="J67" s="190">
        <v>2</v>
      </c>
      <c r="K67" s="192">
        <v>0</v>
      </c>
      <c r="L67" s="190">
        <v>1</v>
      </c>
    </row>
    <row r="68" spans="1:12" ht="16.5" customHeight="1" x14ac:dyDescent="0.2">
      <c r="A68" s="186" t="s">
        <v>288</v>
      </c>
      <c r="B68" s="184">
        <v>326</v>
      </c>
      <c r="C68" s="187">
        <v>0</v>
      </c>
      <c r="D68" s="187">
        <v>0</v>
      </c>
      <c r="E68" s="184">
        <v>2</v>
      </c>
      <c r="F68" s="184">
        <v>3</v>
      </c>
      <c r="G68" s="184">
        <v>16</v>
      </c>
      <c r="H68" s="184">
        <v>248</v>
      </c>
      <c r="I68" s="184">
        <v>38</v>
      </c>
      <c r="J68" s="184">
        <v>18</v>
      </c>
      <c r="K68" s="187">
        <v>0</v>
      </c>
      <c r="L68" s="184">
        <v>1</v>
      </c>
    </row>
    <row r="69" spans="1:12" ht="16.5" customHeight="1" x14ac:dyDescent="0.2">
      <c r="A69" s="191" t="s">
        <v>289</v>
      </c>
      <c r="B69" s="190">
        <v>186</v>
      </c>
      <c r="C69" s="192">
        <v>0</v>
      </c>
      <c r="D69" s="192">
        <v>0</v>
      </c>
      <c r="E69" s="190">
        <v>12</v>
      </c>
      <c r="F69" s="190">
        <v>16</v>
      </c>
      <c r="G69" s="190">
        <v>15</v>
      </c>
      <c r="H69" s="190">
        <v>41</v>
      </c>
      <c r="I69" s="190">
        <v>76</v>
      </c>
      <c r="J69" s="190">
        <v>25</v>
      </c>
      <c r="K69" s="192">
        <v>0</v>
      </c>
      <c r="L69" s="190">
        <v>1</v>
      </c>
    </row>
    <row r="70" spans="1:12" ht="16.5" customHeight="1" x14ac:dyDescent="0.2">
      <c r="A70" s="186" t="s">
        <v>290</v>
      </c>
      <c r="B70" s="184">
        <v>277</v>
      </c>
      <c r="C70" s="187">
        <v>0</v>
      </c>
      <c r="D70" s="184">
        <v>1</v>
      </c>
      <c r="E70" s="184">
        <v>12</v>
      </c>
      <c r="F70" s="184">
        <v>89</v>
      </c>
      <c r="G70" s="187">
        <v>0</v>
      </c>
      <c r="H70" s="184">
        <v>31</v>
      </c>
      <c r="I70" s="184">
        <v>21</v>
      </c>
      <c r="J70" s="184">
        <v>122</v>
      </c>
      <c r="K70" s="187">
        <v>0</v>
      </c>
      <c r="L70" s="184">
        <v>1</v>
      </c>
    </row>
    <row r="71" spans="1:12" ht="16.5" customHeight="1" x14ac:dyDescent="0.2">
      <c r="A71" s="191" t="s">
        <v>292</v>
      </c>
      <c r="B71" s="190">
        <v>10</v>
      </c>
      <c r="C71" s="192">
        <v>0</v>
      </c>
      <c r="D71" s="192">
        <v>0</v>
      </c>
      <c r="E71" s="190">
        <v>3</v>
      </c>
      <c r="F71" s="190">
        <v>2</v>
      </c>
      <c r="G71" s="190">
        <v>2</v>
      </c>
      <c r="H71" s="192">
        <v>0</v>
      </c>
      <c r="I71" s="192">
        <v>0</v>
      </c>
      <c r="J71" s="192">
        <v>0</v>
      </c>
      <c r="K71" s="192">
        <v>0</v>
      </c>
      <c r="L71" s="190">
        <v>3</v>
      </c>
    </row>
    <row r="72" spans="1:12" ht="16.5" customHeight="1" x14ac:dyDescent="0.2">
      <c r="A72" s="183" t="s">
        <v>21</v>
      </c>
      <c r="B72" s="184">
        <v>2177</v>
      </c>
      <c r="C72" s="184">
        <v>25</v>
      </c>
      <c r="D72" s="184">
        <v>11</v>
      </c>
      <c r="E72" s="184">
        <v>660</v>
      </c>
      <c r="F72" s="184">
        <v>1010</v>
      </c>
      <c r="G72" s="184">
        <v>63</v>
      </c>
      <c r="H72" s="184">
        <v>5</v>
      </c>
      <c r="I72" s="184">
        <v>42</v>
      </c>
      <c r="J72" s="184">
        <v>332</v>
      </c>
      <c r="K72" s="184">
        <v>2</v>
      </c>
      <c r="L72" s="184">
        <v>27</v>
      </c>
    </row>
    <row r="73" spans="1:12" ht="16.5" customHeight="1" x14ac:dyDescent="0.2">
      <c r="A73" s="191" t="s">
        <v>283</v>
      </c>
      <c r="B73" s="190">
        <v>19</v>
      </c>
      <c r="C73" s="190">
        <v>5</v>
      </c>
      <c r="D73" s="192">
        <v>0</v>
      </c>
      <c r="E73" s="190">
        <v>3</v>
      </c>
      <c r="F73" s="190">
        <v>9</v>
      </c>
      <c r="G73" s="192">
        <v>0</v>
      </c>
      <c r="H73" s="192">
        <v>0</v>
      </c>
      <c r="I73" s="190">
        <v>1</v>
      </c>
      <c r="J73" s="192">
        <v>0</v>
      </c>
      <c r="K73" s="192">
        <v>0</v>
      </c>
      <c r="L73" s="190">
        <v>1</v>
      </c>
    </row>
    <row r="74" spans="1:12" ht="16.5" customHeight="1" x14ac:dyDescent="0.2">
      <c r="A74" s="186" t="s">
        <v>284</v>
      </c>
      <c r="B74" s="184">
        <v>4</v>
      </c>
      <c r="C74" s="187">
        <v>0</v>
      </c>
      <c r="D74" s="187">
        <v>0</v>
      </c>
      <c r="E74" s="184">
        <v>1</v>
      </c>
      <c r="F74" s="184">
        <v>3</v>
      </c>
      <c r="G74" s="187">
        <v>0</v>
      </c>
      <c r="H74" s="187">
        <v>0</v>
      </c>
      <c r="I74" s="187">
        <v>0</v>
      </c>
      <c r="J74" s="187">
        <v>0</v>
      </c>
      <c r="K74" s="187">
        <v>0</v>
      </c>
      <c r="L74" s="187">
        <v>0</v>
      </c>
    </row>
    <row r="75" spans="1:12" ht="16.5" customHeight="1" x14ac:dyDescent="0.2">
      <c r="A75" s="191" t="s">
        <v>285</v>
      </c>
      <c r="B75" s="190">
        <v>731</v>
      </c>
      <c r="C75" s="190">
        <v>17</v>
      </c>
      <c r="D75" s="190">
        <v>10</v>
      </c>
      <c r="E75" s="190">
        <v>456</v>
      </c>
      <c r="F75" s="190">
        <v>196</v>
      </c>
      <c r="G75" s="190">
        <v>17</v>
      </c>
      <c r="H75" s="192">
        <v>0</v>
      </c>
      <c r="I75" s="190">
        <v>7</v>
      </c>
      <c r="J75" s="190">
        <v>23</v>
      </c>
      <c r="K75" s="192">
        <v>0</v>
      </c>
      <c r="L75" s="190">
        <v>5</v>
      </c>
    </row>
    <row r="76" spans="1:12" ht="16.5" customHeight="1" x14ac:dyDescent="0.2">
      <c r="A76" s="186" t="s">
        <v>286</v>
      </c>
      <c r="B76" s="184">
        <v>1030</v>
      </c>
      <c r="C76" s="184">
        <v>2</v>
      </c>
      <c r="D76" s="184">
        <v>1</v>
      </c>
      <c r="E76" s="184">
        <v>158</v>
      </c>
      <c r="F76" s="184">
        <v>679</v>
      </c>
      <c r="G76" s="184">
        <v>31</v>
      </c>
      <c r="H76" s="184">
        <v>3</v>
      </c>
      <c r="I76" s="184">
        <v>12</v>
      </c>
      <c r="J76" s="184">
        <v>139</v>
      </c>
      <c r="K76" s="187">
        <v>0</v>
      </c>
      <c r="L76" s="184">
        <v>5</v>
      </c>
    </row>
    <row r="77" spans="1:12" ht="16.5" customHeight="1" x14ac:dyDescent="0.2">
      <c r="A77" s="191" t="s">
        <v>287</v>
      </c>
      <c r="B77" s="190">
        <v>51</v>
      </c>
      <c r="C77" s="190">
        <v>1</v>
      </c>
      <c r="D77" s="192">
        <v>0</v>
      </c>
      <c r="E77" s="190">
        <v>13</v>
      </c>
      <c r="F77" s="190">
        <v>18</v>
      </c>
      <c r="G77" s="190">
        <v>8</v>
      </c>
      <c r="H77" s="192">
        <v>0</v>
      </c>
      <c r="I77" s="190">
        <v>3</v>
      </c>
      <c r="J77" s="190">
        <v>8</v>
      </c>
      <c r="K77" s="192">
        <v>0</v>
      </c>
      <c r="L77" s="192">
        <v>0</v>
      </c>
    </row>
    <row r="78" spans="1:12" ht="16.5" customHeight="1" x14ac:dyDescent="0.2">
      <c r="A78" s="186" t="s">
        <v>288</v>
      </c>
      <c r="B78" s="184">
        <v>7</v>
      </c>
      <c r="C78" s="187">
        <v>0</v>
      </c>
      <c r="D78" s="187">
        <v>0</v>
      </c>
      <c r="E78" s="184">
        <v>1</v>
      </c>
      <c r="F78" s="184">
        <v>4</v>
      </c>
      <c r="G78" s="184">
        <v>1</v>
      </c>
      <c r="H78" s="187">
        <v>0</v>
      </c>
      <c r="I78" s="187">
        <v>0</v>
      </c>
      <c r="J78" s="184">
        <v>1</v>
      </c>
      <c r="K78" s="187">
        <v>0</v>
      </c>
      <c r="L78" s="187">
        <v>0</v>
      </c>
    </row>
    <row r="79" spans="1:12" ht="16.5" customHeight="1" x14ac:dyDescent="0.2">
      <c r="A79" s="191" t="s">
        <v>289</v>
      </c>
      <c r="B79" s="190">
        <v>34</v>
      </c>
      <c r="C79" s="192">
        <v>0</v>
      </c>
      <c r="D79" s="192">
        <v>0</v>
      </c>
      <c r="E79" s="190">
        <v>6</v>
      </c>
      <c r="F79" s="190">
        <v>9</v>
      </c>
      <c r="G79" s="190">
        <v>1</v>
      </c>
      <c r="H79" s="190">
        <v>1</v>
      </c>
      <c r="I79" s="190">
        <v>9</v>
      </c>
      <c r="J79" s="190">
        <v>8</v>
      </c>
      <c r="K79" s="192">
        <v>0</v>
      </c>
      <c r="L79" s="192">
        <v>0</v>
      </c>
    </row>
    <row r="80" spans="1:12" ht="16.5" customHeight="1" x14ac:dyDescent="0.2">
      <c r="A80" s="186" t="s">
        <v>290</v>
      </c>
      <c r="B80" s="184">
        <v>273</v>
      </c>
      <c r="C80" s="187">
        <v>0</v>
      </c>
      <c r="D80" s="187">
        <v>0</v>
      </c>
      <c r="E80" s="184">
        <v>18</v>
      </c>
      <c r="F80" s="184">
        <v>86</v>
      </c>
      <c r="G80" s="184">
        <v>5</v>
      </c>
      <c r="H80" s="184">
        <v>1</v>
      </c>
      <c r="I80" s="184">
        <v>9</v>
      </c>
      <c r="J80" s="184">
        <v>150</v>
      </c>
      <c r="K80" s="184">
        <v>2</v>
      </c>
      <c r="L80" s="184">
        <v>2</v>
      </c>
    </row>
    <row r="81" spans="1:12" ht="16.5" customHeight="1" x14ac:dyDescent="0.2">
      <c r="A81" s="191" t="s">
        <v>291</v>
      </c>
      <c r="B81" s="190">
        <v>2</v>
      </c>
      <c r="C81" s="192">
        <v>0</v>
      </c>
      <c r="D81" s="192">
        <v>0</v>
      </c>
      <c r="E81" s="192">
        <v>0</v>
      </c>
      <c r="F81" s="192">
        <v>0</v>
      </c>
      <c r="G81" s="192">
        <v>0</v>
      </c>
      <c r="H81" s="192">
        <v>0</v>
      </c>
      <c r="I81" s="192">
        <v>0</v>
      </c>
      <c r="J81" s="190">
        <v>2</v>
      </c>
      <c r="K81" s="192">
        <v>0</v>
      </c>
      <c r="L81" s="192">
        <v>0</v>
      </c>
    </row>
    <row r="82" spans="1:12" ht="16.5" customHeight="1" x14ac:dyDescent="0.2">
      <c r="A82" s="186" t="s">
        <v>292</v>
      </c>
      <c r="B82" s="184">
        <v>26</v>
      </c>
      <c r="C82" s="187">
        <v>0</v>
      </c>
      <c r="D82" s="187">
        <v>0</v>
      </c>
      <c r="E82" s="184">
        <v>4</v>
      </c>
      <c r="F82" s="184">
        <v>6</v>
      </c>
      <c r="G82" s="187">
        <v>0</v>
      </c>
      <c r="H82" s="187">
        <v>0</v>
      </c>
      <c r="I82" s="184">
        <v>1</v>
      </c>
      <c r="J82" s="184">
        <v>1</v>
      </c>
      <c r="K82" s="187">
        <v>0</v>
      </c>
      <c r="L82" s="184">
        <v>14</v>
      </c>
    </row>
    <row r="83" spans="1:12" ht="16.5" customHeight="1" x14ac:dyDescent="0.2">
      <c r="A83" s="193" t="s">
        <v>22</v>
      </c>
      <c r="B83" s="190">
        <v>2012</v>
      </c>
      <c r="C83" s="190">
        <v>3</v>
      </c>
      <c r="D83" s="190">
        <v>10</v>
      </c>
      <c r="E83" s="190">
        <v>480</v>
      </c>
      <c r="F83" s="190">
        <v>984</v>
      </c>
      <c r="G83" s="190">
        <v>34</v>
      </c>
      <c r="H83" s="190">
        <v>12</v>
      </c>
      <c r="I83" s="190">
        <v>56</v>
      </c>
      <c r="J83" s="190">
        <v>382</v>
      </c>
      <c r="K83" s="190">
        <v>2</v>
      </c>
      <c r="L83" s="190">
        <v>49</v>
      </c>
    </row>
    <row r="84" spans="1:12" ht="16.5" customHeight="1" x14ac:dyDescent="0.2">
      <c r="A84" s="186" t="s">
        <v>283</v>
      </c>
      <c r="B84" s="184">
        <v>3</v>
      </c>
      <c r="C84" s="187">
        <v>0</v>
      </c>
      <c r="D84" s="187">
        <v>0</v>
      </c>
      <c r="E84" s="184">
        <v>3</v>
      </c>
      <c r="F84" s="187">
        <v>0</v>
      </c>
      <c r="G84" s="187">
        <v>0</v>
      </c>
      <c r="H84" s="187">
        <v>0</v>
      </c>
      <c r="I84" s="187">
        <v>0</v>
      </c>
      <c r="J84" s="187">
        <v>0</v>
      </c>
      <c r="K84" s="187">
        <v>0</v>
      </c>
      <c r="L84" s="187">
        <v>0</v>
      </c>
    </row>
    <row r="85" spans="1:12" ht="16.5" customHeight="1" x14ac:dyDescent="0.2">
      <c r="A85" s="191" t="s">
        <v>284</v>
      </c>
      <c r="B85" s="190">
        <v>7</v>
      </c>
      <c r="C85" s="192">
        <v>0</v>
      </c>
      <c r="D85" s="190">
        <v>2</v>
      </c>
      <c r="E85" s="190">
        <v>3</v>
      </c>
      <c r="F85" s="190">
        <v>2</v>
      </c>
      <c r="G85" s="192">
        <v>0</v>
      </c>
      <c r="H85" s="192">
        <v>0</v>
      </c>
      <c r="I85" s="192">
        <v>0</v>
      </c>
      <c r="J85" s="192">
        <v>0</v>
      </c>
      <c r="K85" s="192">
        <v>0</v>
      </c>
      <c r="L85" s="192">
        <v>0</v>
      </c>
    </row>
    <row r="86" spans="1:12" ht="16.5" customHeight="1" x14ac:dyDescent="0.2">
      <c r="A86" s="186" t="s">
        <v>285</v>
      </c>
      <c r="B86" s="184">
        <v>578</v>
      </c>
      <c r="C86" s="184">
        <v>2</v>
      </c>
      <c r="D86" s="184">
        <v>5</v>
      </c>
      <c r="E86" s="184">
        <v>325</v>
      </c>
      <c r="F86" s="184">
        <v>194</v>
      </c>
      <c r="G86" s="184">
        <v>6</v>
      </c>
      <c r="H86" s="184">
        <v>1</v>
      </c>
      <c r="I86" s="184">
        <v>11</v>
      </c>
      <c r="J86" s="184">
        <v>28</v>
      </c>
      <c r="K86" s="187">
        <v>0</v>
      </c>
      <c r="L86" s="184">
        <v>6</v>
      </c>
    </row>
    <row r="87" spans="1:12" ht="16.5" customHeight="1" x14ac:dyDescent="0.2">
      <c r="A87" s="191" t="s">
        <v>286</v>
      </c>
      <c r="B87" s="190">
        <v>870</v>
      </c>
      <c r="C87" s="192">
        <v>0</v>
      </c>
      <c r="D87" s="190">
        <v>3</v>
      </c>
      <c r="E87" s="190">
        <v>121</v>
      </c>
      <c r="F87" s="190">
        <v>566</v>
      </c>
      <c r="G87" s="190">
        <v>9</v>
      </c>
      <c r="H87" s="190">
        <v>2</v>
      </c>
      <c r="I87" s="190">
        <v>17</v>
      </c>
      <c r="J87" s="190">
        <v>139</v>
      </c>
      <c r="K87" s="190">
        <v>1</v>
      </c>
      <c r="L87" s="190">
        <v>12</v>
      </c>
    </row>
    <row r="88" spans="1:12" ht="16.5" customHeight="1" x14ac:dyDescent="0.2">
      <c r="A88" s="186" t="s">
        <v>287</v>
      </c>
      <c r="B88" s="184">
        <v>40</v>
      </c>
      <c r="C88" s="184">
        <v>1</v>
      </c>
      <c r="D88" s="187">
        <v>0</v>
      </c>
      <c r="E88" s="184">
        <v>6</v>
      </c>
      <c r="F88" s="184">
        <v>16</v>
      </c>
      <c r="G88" s="184">
        <v>11</v>
      </c>
      <c r="H88" s="187">
        <v>0</v>
      </c>
      <c r="I88" s="184">
        <v>2</v>
      </c>
      <c r="J88" s="184">
        <v>4</v>
      </c>
      <c r="K88" s="187">
        <v>0</v>
      </c>
      <c r="L88" s="187">
        <v>0</v>
      </c>
    </row>
    <row r="89" spans="1:12" ht="16.5" customHeight="1" x14ac:dyDescent="0.2">
      <c r="A89" s="191" t="s">
        <v>288</v>
      </c>
      <c r="B89" s="190">
        <v>19</v>
      </c>
      <c r="C89" s="192">
        <v>0</v>
      </c>
      <c r="D89" s="192">
        <v>0</v>
      </c>
      <c r="E89" s="192">
        <v>0</v>
      </c>
      <c r="F89" s="190">
        <v>11</v>
      </c>
      <c r="G89" s="190">
        <v>1</v>
      </c>
      <c r="H89" s="190">
        <v>6</v>
      </c>
      <c r="I89" s="192">
        <v>0</v>
      </c>
      <c r="J89" s="190">
        <v>1</v>
      </c>
      <c r="K89" s="192">
        <v>0</v>
      </c>
      <c r="L89" s="192">
        <v>0</v>
      </c>
    </row>
    <row r="90" spans="1:12" ht="16.5" customHeight="1" x14ac:dyDescent="0.2">
      <c r="A90" s="186" t="s">
        <v>289</v>
      </c>
      <c r="B90" s="184">
        <v>83</v>
      </c>
      <c r="C90" s="187">
        <v>0</v>
      </c>
      <c r="D90" s="187">
        <v>0</v>
      </c>
      <c r="E90" s="184">
        <v>8</v>
      </c>
      <c r="F90" s="184">
        <v>25</v>
      </c>
      <c r="G90" s="184">
        <v>2</v>
      </c>
      <c r="H90" s="184">
        <v>2</v>
      </c>
      <c r="I90" s="184">
        <v>18</v>
      </c>
      <c r="J90" s="184">
        <v>26</v>
      </c>
      <c r="K90" s="187">
        <v>0</v>
      </c>
      <c r="L90" s="184">
        <v>2</v>
      </c>
    </row>
    <row r="91" spans="1:12" ht="16.5" customHeight="1" x14ac:dyDescent="0.2">
      <c r="A91" s="191" t="s">
        <v>290</v>
      </c>
      <c r="B91" s="190">
        <v>369</v>
      </c>
      <c r="C91" s="192">
        <v>0</v>
      </c>
      <c r="D91" s="192">
        <v>0</v>
      </c>
      <c r="E91" s="190">
        <v>11</v>
      </c>
      <c r="F91" s="190">
        <v>162</v>
      </c>
      <c r="G91" s="190">
        <v>3</v>
      </c>
      <c r="H91" s="190">
        <v>1</v>
      </c>
      <c r="I91" s="190">
        <v>8</v>
      </c>
      <c r="J91" s="190">
        <v>181</v>
      </c>
      <c r="K91" s="192">
        <v>0</v>
      </c>
      <c r="L91" s="190">
        <v>3</v>
      </c>
    </row>
    <row r="92" spans="1:12" ht="16.5" customHeight="1" x14ac:dyDescent="0.2">
      <c r="A92" s="186" t="s">
        <v>291</v>
      </c>
      <c r="B92" s="184">
        <v>1</v>
      </c>
      <c r="C92" s="187">
        <v>0</v>
      </c>
      <c r="D92" s="187">
        <v>0</v>
      </c>
      <c r="E92" s="187">
        <v>0</v>
      </c>
      <c r="F92" s="187">
        <v>0</v>
      </c>
      <c r="G92" s="187">
        <v>0</v>
      </c>
      <c r="H92" s="187">
        <v>0</v>
      </c>
      <c r="I92" s="187">
        <v>0</v>
      </c>
      <c r="J92" s="187">
        <v>0</v>
      </c>
      <c r="K92" s="184">
        <v>1</v>
      </c>
      <c r="L92" s="187">
        <v>0</v>
      </c>
    </row>
    <row r="93" spans="1:12" ht="16.5" customHeight="1" x14ac:dyDescent="0.2">
      <c r="A93" s="191" t="s">
        <v>292</v>
      </c>
      <c r="B93" s="190">
        <v>42</v>
      </c>
      <c r="C93" s="192">
        <v>0</v>
      </c>
      <c r="D93" s="192">
        <v>0</v>
      </c>
      <c r="E93" s="190">
        <v>3</v>
      </c>
      <c r="F93" s="190">
        <v>8</v>
      </c>
      <c r="G93" s="190">
        <v>2</v>
      </c>
      <c r="H93" s="192">
        <v>0</v>
      </c>
      <c r="I93" s="192">
        <v>0</v>
      </c>
      <c r="J93" s="190">
        <v>3</v>
      </c>
      <c r="K93" s="192">
        <v>0</v>
      </c>
      <c r="L93" s="190">
        <v>26</v>
      </c>
    </row>
    <row r="94" spans="1:12" ht="16.5" customHeight="1" x14ac:dyDescent="0.2">
      <c r="A94" s="183" t="s">
        <v>23</v>
      </c>
      <c r="B94" s="184">
        <v>12461</v>
      </c>
      <c r="C94" s="184">
        <v>41</v>
      </c>
      <c r="D94" s="184">
        <v>45</v>
      </c>
      <c r="E94" s="184">
        <v>1760</v>
      </c>
      <c r="F94" s="184">
        <v>7166</v>
      </c>
      <c r="G94" s="184">
        <v>467</v>
      </c>
      <c r="H94" s="184">
        <v>276</v>
      </c>
      <c r="I94" s="184">
        <v>619</v>
      </c>
      <c r="J94" s="184">
        <v>1489</v>
      </c>
      <c r="K94" s="184">
        <v>61</v>
      </c>
      <c r="L94" s="184">
        <v>537</v>
      </c>
    </row>
    <row r="95" spans="1:12" ht="16.5" customHeight="1" x14ac:dyDescent="0.2">
      <c r="A95" s="191" t="s">
        <v>283</v>
      </c>
      <c r="B95" s="190">
        <v>25</v>
      </c>
      <c r="C95" s="190">
        <v>15</v>
      </c>
      <c r="D95" s="190">
        <v>1</v>
      </c>
      <c r="E95" s="190">
        <v>6</v>
      </c>
      <c r="F95" s="190">
        <v>2</v>
      </c>
      <c r="G95" s="190">
        <v>1</v>
      </c>
      <c r="H95" s="192">
        <v>0</v>
      </c>
      <c r="I95" s="192">
        <v>0</v>
      </c>
      <c r="J95" s="192">
        <v>0</v>
      </c>
      <c r="K95" s="192">
        <v>0</v>
      </c>
      <c r="L95" s="192">
        <v>0</v>
      </c>
    </row>
    <row r="96" spans="1:12" ht="16.5" customHeight="1" x14ac:dyDescent="0.2">
      <c r="A96" s="186" t="s">
        <v>284</v>
      </c>
      <c r="B96" s="184">
        <v>29</v>
      </c>
      <c r="C96" s="184">
        <v>1</v>
      </c>
      <c r="D96" s="184">
        <v>9</v>
      </c>
      <c r="E96" s="184">
        <v>7</v>
      </c>
      <c r="F96" s="184">
        <v>8</v>
      </c>
      <c r="G96" s="184">
        <v>2</v>
      </c>
      <c r="H96" s="187">
        <v>0</v>
      </c>
      <c r="I96" s="184">
        <v>1</v>
      </c>
      <c r="J96" s="187">
        <v>0</v>
      </c>
      <c r="K96" s="187">
        <v>0</v>
      </c>
      <c r="L96" s="184">
        <v>1</v>
      </c>
    </row>
    <row r="97" spans="1:12" ht="16.5" customHeight="1" x14ac:dyDescent="0.2">
      <c r="A97" s="191" t="s">
        <v>285</v>
      </c>
      <c r="B97" s="190">
        <v>1622</v>
      </c>
      <c r="C97" s="190">
        <v>14</v>
      </c>
      <c r="D97" s="190">
        <v>14</v>
      </c>
      <c r="E97" s="190">
        <v>838</v>
      </c>
      <c r="F97" s="190">
        <v>618</v>
      </c>
      <c r="G97" s="190">
        <v>46</v>
      </c>
      <c r="H97" s="190">
        <v>6</v>
      </c>
      <c r="I97" s="190">
        <v>18</v>
      </c>
      <c r="J97" s="190">
        <v>40</v>
      </c>
      <c r="K97" s="190">
        <v>1</v>
      </c>
      <c r="L97" s="190">
        <v>27</v>
      </c>
    </row>
    <row r="98" spans="1:12" ht="16.5" customHeight="1" x14ac:dyDescent="0.2">
      <c r="A98" s="186" t="s">
        <v>286</v>
      </c>
      <c r="B98" s="184">
        <v>7366</v>
      </c>
      <c r="C98" s="184">
        <v>7</v>
      </c>
      <c r="D98" s="184">
        <v>17</v>
      </c>
      <c r="E98" s="184">
        <v>737</v>
      </c>
      <c r="F98" s="184">
        <v>5580</v>
      </c>
      <c r="G98" s="184">
        <v>151</v>
      </c>
      <c r="H98" s="184">
        <v>26</v>
      </c>
      <c r="I98" s="184">
        <v>84</v>
      </c>
      <c r="J98" s="184">
        <v>631</v>
      </c>
      <c r="K98" s="184">
        <v>2</v>
      </c>
      <c r="L98" s="184">
        <v>131</v>
      </c>
    </row>
    <row r="99" spans="1:12" ht="16.5" customHeight="1" x14ac:dyDescent="0.2">
      <c r="A99" s="191" t="s">
        <v>287</v>
      </c>
      <c r="B99" s="190">
        <v>471</v>
      </c>
      <c r="C99" s="190">
        <v>3</v>
      </c>
      <c r="D99" s="190">
        <v>1</v>
      </c>
      <c r="E99" s="190">
        <v>66</v>
      </c>
      <c r="F99" s="190">
        <v>160</v>
      </c>
      <c r="G99" s="190">
        <v>149</v>
      </c>
      <c r="H99" s="190">
        <v>21</v>
      </c>
      <c r="I99" s="190">
        <v>33</v>
      </c>
      <c r="J99" s="190">
        <v>28</v>
      </c>
      <c r="K99" s="192">
        <v>0</v>
      </c>
      <c r="L99" s="190">
        <v>10</v>
      </c>
    </row>
    <row r="100" spans="1:12" ht="16.5" customHeight="1" x14ac:dyDescent="0.2">
      <c r="A100" s="186" t="s">
        <v>288</v>
      </c>
      <c r="B100" s="184">
        <v>234</v>
      </c>
      <c r="C100" s="187">
        <v>0</v>
      </c>
      <c r="D100" s="187">
        <v>0</v>
      </c>
      <c r="E100" s="184">
        <v>3</v>
      </c>
      <c r="F100" s="184">
        <v>25</v>
      </c>
      <c r="G100" s="184">
        <v>31</v>
      </c>
      <c r="H100" s="184">
        <v>97</v>
      </c>
      <c r="I100" s="184">
        <v>56</v>
      </c>
      <c r="J100" s="184">
        <v>8</v>
      </c>
      <c r="K100" s="184">
        <v>4</v>
      </c>
      <c r="L100" s="184">
        <v>10</v>
      </c>
    </row>
    <row r="101" spans="1:12" ht="16.5" customHeight="1" x14ac:dyDescent="0.2">
      <c r="A101" s="191" t="s">
        <v>289</v>
      </c>
      <c r="B101" s="190">
        <v>632</v>
      </c>
      <c r="C101" s="190">
        <v>1</v>
      </c>
      <c r="D101" s="190">
        <v>2</v>
      </c>
      <c r="E101" s="190">
        <v>20</v>
      </c>
      <c r="F101" s="190">
        <v>98</v>
      </c>
      <c r="G101" s="190">
        <v>41</v>
      </c>
      <c r="H101" s="190">
        <v>80</v>
      </c>
      <c r="I101" s="190">
        <v>303</v>
      </c>
      <c r="J101" s="190">
        <v>64</v>
      </c>
      <c r="K101" s="190">
        <v>17</v>
      </c>
      <c r="L101" s="190">
        <v>6</v>
      </c>
    </row>
    <row r="102" spans="1:12" ht="16.5" customHeight="1" x14ac:dyDescent="0.2">
      <c r="A102" s="186" t="s">
        <v>290</v>
      </c>
      <c r="B102" s="184">
        <v>1524</v>
      </c>
      <c r="C102" s="187">
        <v>0</v>
      </c>
      <c r="D102" s="184">
        <v>1</v>
      </c>
      <c r="E102" s="184">
        <v>66</v>
      </c>
      <c r="F102" s="184">
        <v>590</v>
      </c>
      <c r="G102" s="184">
        <v>27</v>
      </c>
      <c r="H102" s="184">
        <v>24</v>
      </c>
      <c r="I102" s="184">
        <v>92</v>
      </c>
      <c r="J102" s="184">
        <v>694</v>
      </c>
      <c r="K102" s="184">
        <v>14</v>
      </c>
      <c r="L102" s="184">
        <v>16</v>
      </c>
    </row>
    <row r="103" spans="1:12" ht="16.5" customHeight="1" x14ac:dyDescent="0.2">
      <c r="A103" s="191" t="s">
        <v>291</v>
      </c>
      <c r="B103" s="190">
        <v>83</v>
      </c>
      <c r="C103" s="192">
        <v>0</v>
      </c>
      <c r="D103" s="192">
        <v>0</v>
      </c>
      <c r="E103" s="190">
        <v>1</v>
      </c>
      <c r="F103" s="190">
        <v>5</v>
      </c>
      <c r="G103" s="190">
        <v>2</v>
      </c>
      <c r="H103" s="190">
        <v>10</v>
      </c>
      <c r="I103" s="190">
        <v>26</v>
      </c>
      <c r="J103" s="190">
        <v>16</v>
      </c>
      <c r="K103" s="190">
        <v>22</v>
      </c>
      <c r="L103" s="190">
        <v>1</v>
      </c>
    </row>
    <row r="104" spans="1:12" ht="16.5" customHeight="1" x14ac:dyDescent="0.2">
      <c r="A104" s="186" t="s">
        <v>292</v>
      </c>
      <c r="B104" s="184">
        <v>475</v>
      </c>
      <c r="C104" s="187">
        <v>0</v>
      </c>
      <c r="D104" s="187">
        <v>0</v>
      </c>
      <c r="E104" s="184">
        <v>16</v>
      </c>
      <c r="F104" s="184">
        <v>80</v>
      </c>
      <c r="G104" s="184">
        <v>17</v>
      </c>
      <c r="H104" s="184">
        <v>12</v>
      </c>
      <c r="I104" s="184">
        <v>6</v>
      </c>
      <c r="J104" s="184">
        <v>8</v>
      </c>
      <c r="K104" s="184">
        <v>1</v>
      </c>
      <c r="L104" s="184">
        <v>335</v>
      </c>
    </row>
    <row r="105" spans="1:12" ht="16.5" customHeight="1" x14ac:dyDescent="0.2">
      <c r="A105" s="193" t="s">
        <v>24</v>
      </c>
      <c r="B105" s="190">
        <v>2636</v>
      </c>
      <c r="C105" s="190">
        <v>14</v>
      </c>
      <c r="D105" s="190">
        <v>5</v>
      </c>
      <c r="E105" s="190">
        <v>719</v>
      </c>
      <c r="F105" s="190">
        <v>1247</v>
      </c>
      <c r="G105" s="190">
        <v>88</v>
      </c>
      <c r="H105" s="190">
        <v>19</v>
      </c>
      <c r="I105" s="190">
        <v>72</v>
      </c>
      <c r="J105" s="190">
        <v>442</v>
      </c>
      <c r="K105" s="192">
        <v>0</v>
      </c>
      <c r="L105" s="190">
        <v>30</v>
      </c>
    </row>
    <row r="106" spans="1:12" ht="16.5" customHeight="1" x14ac:dyDescent="0.2">
      <c r="A106" s="186" t="s">
        <v>283</v>
      </c>
      <c r="B106" s="184">
        <v>9</v>
      </c>
      <c r="C106" s="184">
        <v>4</v>
      </c>
      <c r="D106" s="187">
        <v>0</v>
      </c>
      <c r="E106" s="184">
        <v>2</v>
      </c>
      <c r="F106" s="184">
        <v>1</v>
      </c>
      <c r="G106" s="184">
        <v>2</v>
      </c>
      <c r="H106" s="187">
        <v>0</v>
      </c>
      <c r="I106" s="187">
        <v>0</v>
      </c>
      <c r="J106" s="187">
        <v>0</v>
      </c>
      <c r="K106" s="187">
        <v>0</v>
      </c>
      <c r="L106" s="187">
        <v>0</v>
      </c>
    </row>
    <row r="107" spans="1:12" ht="16.5" customHeight="1" x14ac:dyDescent="0.2">
      <c r="A107" s="191" t="s">
        <v>284</v>
      </c>
      <c r="B107" s="190">
        <v>4</v>
      </c>
      <c r="C107" s="190">
        <v>2</v>
      </c>
      <c r="D107" s="192">
        <v>0</v>
      </c>
      <c r="E107" s="192">
        <v>0</v>
      </c>
      <c r="F107" s="190">
        <v>1</v>
      </c>
      <c r="G107" s="190">
        <v>1</v>
      </c>
      <c r="H107" s="192">
        <v>0</v>
      </c>
      <c r="I107" s="192">
        <v>0</v>
      </c>
      <c r="J107" s="192">
        <v>0</v>
      </c>
      <c r="K107" s="192">
        <v>0</v>
      </c>
      <c r="L107" s="192">
        <v>0</v>
      </c>
    </row>
    <row r="108" spans="1:12" ht="16.5" customHeight="1" x14ac:dyDescent="0.2">
      <c r="A108" s="186" t="s">
        <v>285</v>
      </c>
      <c r="B108" s="184">
        <v>792</v>
      </c>
      <c r="C108" s="184">
        <v>4</v>
      </c>
      <c r="D108" s="184">
        <v>4</v>
      </c>
      <c r="E108" s="184">
        <v>464</v>
      </c>
      <c r="F108" s="184">
        <v>271</v>
      </c>
      <c r="G108" s="184">
        <v>10</v>
      </c>
      <c r="H108" s="187">
        <v>0</v>
      </c>
      <c r="I108" s="184">
        <v>2</v>
      </c>
      <c r="J108" s="184">
        <v>27</v>
      </c>
      <c r="K108" s="187">
        <v>0</v>
      </c>
      <c r="L108" s="184">
        <v>10</v>
      </c>
    </row>
    <row r="109" spans="1:12" ht="16.5" customHeight="1" x14ac:dyDescent="0.2">
      <c r="A109" s="191" t="s">
        <v>286</v>
      </c>
      <c r="B109" s="190">
        <v>1216</v>
      </c>
      <c r="C109" s="190">
        <v>4</v>
      </c>
      <c r="D109" s="190">
        <v>1</v>
      </c>
      <c r="E109" s="190">
        <v>213</v>
      </c>
      <c r="F109" s="190">
        <v>771</v>
      </c>
      <c r="G109" s="190">
        <v>16</v>
      </c>
      <c r="H109" s="190">
        <v>5</v>
      </c>
      <c r="I109" s="190">
        <v>26</v>
      </c>
      <c r="J109" s="190">
        <v>171</v>
      </c>
      <c r="K109" s="192">
        <v>0</v>
      </c>
      <c r="L109" s="190">
        <v>9</v>
      </c>
    </row>
    <row r="110" spans="1:12" ht="16.5" customHeight="1" x14ac:dyDescent="0.2">
      <c r="A110" s="186" t="s">
        <v>287</v>
      </c>
      <c r="B110" s="184">
        <v>95</v>
      </c>
      <c r="C110" s="187">
        <v>0</v>
      </c>
      <c r="D110" s="187">
        <v>0</v>
      </c>
      <c r="E110" s="184">
        <v>10</v>
      </c>
      <c r="F110" s="184">
        <v>17</v>
      </c>
      <c r="G110" s="184">
        <v>47</v>
      </c>
      <c r="H110" s="184">
        <v>4</v>
      </c>
      <c r="I110" s="184">
        <v>11</v>
      </c>
      <c r="J110" s="184">
        <v>6</v>
      </c>
      <c r="K110" s="187">
        <v>0</v>
      </c>
      <c r="L110" s="187">
        <v>0</v>
      </c>
    </row>
    <row r="111" spans="1:12" ht="16.5" customHeight="1" x14ac:dyDescent="0.2">
      <c r="A111" s="191" t="s">
        <v>288</v>
      </c>
      <c r="B111" s="190">
        <v>12</v>
      </c>
      <c r="C111" s="192">
        <v>0</v>
      </c>
      <c r="D111" s="192">
        <v>0</v>
      </c>
      <c r="E111" s="190">
        <v>3</v>
      </c>
      <c r="F111" s="190">
        <v>1</v>
      </c>
      <c r="G111" s="190">
        <v>1</v>
      </c>
      <c r="H111" s="190">
        <v>5</v>
      </c>
      <c r="I111" s="192">
        <v>0</v>
      </c>
      <c r="J111" s="190">
        <v>1</v>
      </c>
      <c r="K111" s="192">
        <v>0</v>
      </c>
      <c r="L111" s="190">
        <v>1</v>
      </c>
    </row>
    <row r="112" spans="1:12" ht="16.5" customHeight="1" x14ac:dyDescent="0.2">
      <c r="A112" s="186" t="s">
        <v>289</v>
      </c>
      <c r="B112" s="184">
        <v>79</v>
      </c>
      <c r="C112" s="187">
        <v>0</v>
      </c>
      <c r="D112" s="187">
        <v>0</v>
      </c>
      <c r="E112" s="184">
        <v>6</v>
      </c>
      <c r="F112" s="184">
        <v>22</v>
      </c>
      <c r="G112" s="184">
        <v>10</v>
      </c>
      <c r="H112" s="184">
        <v>3</v>
      </c>
      <c r="I112" s="184">
        <v>22</v>
      </c>
      <c r="J112" s="184">
        <v>14</v>
      </c>
      <c r="K112" s="187">
        <v>0</v>
      </c>
      <c r="L112" s="184">
        <v>2</v>
      </c>
    </row>
    <row r="113" spans="1:12" ht="16.5" customHeight="1" x14ac:dyDescent="0.2">
      <c r="A113" s="191" t="s">
        <v>290</v>
      </c>
      <c r="B113" s="190">
        <v>410</v>
      </c>
      <c r="C113" s="192">
        <v>0</v>
      </c>
      <c r="D113" s="192">
        <v>0</v>
      </c>
      <c r="E113" s="190">
        <v>18</v>
      </c>
      <c r="F113" s="190">
        <v>158</v>
      </c>
      <c r="G113" s="190">
        <v>1</v>
      </c>
      <c r="H113" s="190">
        <v>2</v>
      </c>
      <c r="I113" s="190">
        <v>11</v>
      </c>
      <c r="J113" s="190">
        <v>219</v>
      </c>
      <c r="K113" s="192">
        <v>0</v>
      </c>
      <c r="L113" s="190">
        <v>1</v>
      </c>
    </row>
    <row r="114" spans="1:12" ht="16.5" customHeight="1" x14ac:dyDescent="0.2">
      <c r="A114" s="186" t="s">
        <v>291</v>
      </c>
      <c r="B114" s="184">
        <v>3</v>
      </c>
      <c r="C114" s="187">
        <v>0</v>
      </c>
      <c r="D114" s="187">
        <v>0</v>
      </c>
      <c r="E114" s="187">
        <v>0</v>
      </c>
      <c r="F114" s="187">
        <v>0</v>
      </c>
      <c r="G114" s="187">
        <v>0</v>
      </c>
      <c r="H114" s="187">
        <v>0</v>
      </c>
      <c r="I114" s="187">
        <v>0</v>
      </c>
      <c r="J114" s="184">
        <v>3</v>
      </c>
      <c r="K114" s="187">
        <v>0</v>
      </c>
      <c r="L114" s="187">
        <v>0</v>
      </c>
    </row>
    <row r="115" spans="1:12" ht="16.5" customHeight="1" x14ac:dyDescent="0.2">
      <c r="A115" s="191" t="s">
        <v>292</v>
      </c>
      <c r="B115" s="190">
        <v>16</v>
      </c>
      <c r="C115" s="192">
        <v>0</v>
      </c>
      <c r="D115" s="192">
        <v>0</v>
      </c>
      <c r="E115" s="190">
        <v>3</v>
      </c>
      <c r="F115" s="190">
        <v>5</v>
      </c>
      <c r="G115" s="192">
        <v>0</v>
      </c>
      <c r="H115" s="192">
        <v>0</v>
      </c>
      <c r="I115" s="192">
        <v>0</v>
      </c>
      <c r="J115" s="190">
        <v>1</v>
      </c>
      <c r="K115" s="192">
        <v>0</v>
      </c>
      <c r="L115" s="190">
        <v>7</v>
      </c>
    </row>
    <row r="116" spans="1:12" ht="16.5" customHeight="1" x14ac:dyDescent="0.2">
      <c r="A116" s="183" t="s">
        <v>25</v>
      </c>
      <c r="B116" s="184">
        <v>1151</v>
      </c>
      <c r="C116" s="184">
        <v>13</v>
      </c>
      <c r="D116" s="184">
        <v>14</v>
      </c>
      <c r="E116" s="184">
        <v>325</v>
      </c>
      <c r="F116" s="184">
        <v>598</v>
      </c>
      <c r="G116" s="184">
        <v>7</v>
      </c>
      <c r="H116" s="184">
        <v>1</v>
      </c>
      <c r="I116" s="184">
        <v>6</v>
      </c>
      <c r="J116" s="184">
        <v>176</v>
      </c>
      <c r="K116" s="187">
        <v>0</v>
      </c>
      <c r="L116" s="184">
        <v>11</v>
      </c>
    </row>
    <row r="117" spans="1:12" ht="16.5" customHeight="1" x14ac:dyDescent="0.2">
      <c r="A117" s="191" t="s">
        <v>283</v>
      </c>
      <c r="B117" s="190">
        <v>11</v>
      </c>
      <c r="C117" s="190">
        <v>4</v>
      </c>
      <c r="D117" s="190">
        <v>2</v>
      </c>
      <c r="E117" s="190">
        <v>3</v>
      </c>
      <c r="F117" s="190">
        <v>2</v>
      </c>
      <c r="G117" s="192">
        <v>0</v>
      </c>
      <c r="H117" s="192">
        <v>0</v>
      </c>
      <c r="I117" s="192">
        <v>0</v>
      </c>
      <c r="J117" s="192">
        <v>0</v>
      </c>
      <c r="K117" s="192">
        <v>0</v>
      </c>
      <c r="L117" s="192">
        <v>0</v>
      </c>
    </row>
    <row r="118" spans="1:12" ht="16.5" customHeight="1" x14ac:dyDescent="0.2">
      <c r="A118" s="186" t="s">
        <v>284</v>
      </c>
      <c r="B118" s="184">
        <v>9</v>
      </c>
      <c r="C118" s="184">
        <v>2</v>
      </c>
      <c r="D118" s="187">
        <v>0</v>
      </c>
      <c r="E118" s="184">
        <v>6</v>
      </c>
      <c r="F118" s="184">
        <v>1</v>
      </c>
      <c r="G118" s="187">
        <v>0</v>
      </c>
      <c r="H118" s="187">
        <v>0</v>
      </c>
      <c r="I118" s="187">
        <v>0</v>
      </c>
      <c r="J118" s="187">
        <v>0</v>
      </c>
      <c r="K118" s="187">
        <v>0</v>
      </c>
      <c r="L118" s="187">
        <v>0</v>
      </c>
    </row>
    <row r="119" spans="1:12" ht="16.5" customHeight="1" x14ac:dyDescent="0.2">
      <c r="A119" s="191" t="s">
        <v>285</v>
      </c>
      <c r="B119" s="190">
        <v>338</v>
      </c>
      <c r="C119" s="190">
        <v>5</v>
      </c>
      <c r="D119" s="190">
        <v>8</v>
      </c>
      <c r="E119" s="190">
        <v>170</v>
      </c>
      <c r="F119" s="190">
        <v>135</v>
      </c>
      <c r="G119" s="190">
        <v>1</v>
      </c>
      <c r="H119" s="192">
        <v>0</v>
      </c>
      <c r="I119" s="192">
        <v>0</v>
      </c>
      <c r="J119" s="190">
        <v>18</v>
      </c>
      <c r="K119" s="192">
        <v>0</v>
      </c>
      <c r="L119" s="190">
        <v>1</v>
      </c>
    </row>
    <row r="120" spans="1:12" ht="16.5" customHeight="1" x14ac:dyDescent="0.2">
      <c r="A120" s="186" t="s">
        <v>286</v>
      </c>
      <c r="B120" s="184">
        <v>613</v>
      </c>
      <c r="C120" s="184">
        <v>2</v>
      </c>
      <c r="D120" s="184">
        <v>4</v>
      </c>
      <c r="E120" s="184">
        <v>134</v>
      </c>
      <c r="F120" s="184">
        <v>382</v>
      </c>
      <c r="G120" s="184">
        <v>3</v>
      </c>
      <c r="H120" s="187">
        <v>0</v>
      </c>
      <c r="I120" s="184">
        <v>1</v>
      </c>
      <c r="J120" s="184">
        <v>84</v>
      </c>
      <c r="K120" s="187">
        <v>0</v>
      </c>
      <c r="L120" s="184">
        <v>3</v>
      </c>
    </row>
    <row r="121" spans="1:12" ht="16.5" customHeight="1" x14ac:dyDescent="0.2">
      <c r="A121" s="191" t="s">
        <v>287</v>
      </c>
      <c r="B121" s="190">
        <v>7</v>
      </c>
      <c r="C121" s="192">
        <v>0</v>
      </c>
      <c r="D121" s="192">
        <v>0</v>
      </c>
      <c r="E121" s="190">
        <v>1</v>
      </c>
      <c r="F121" s="190">
        <v>2</v>
      </c>
      <c r="G121" s="190">
        <v>3</v>
      </c>
      <c r="H121" s="192">
        <v>0</v>
      </c>
      <c r="I121" s="192">
        <v>0</v>
      </c>
      <c r="J121" s="190">
        <v>1</v>
      </c>
      <c r="K121" s="192">
        <v>0</v>
      </c>
      <c r="L121" s="192">
        <v>0</v>
      </c>
    </row>
    <row r="122" spans="1:12" ht="16.5" customHeight="1" x14ac:dyDescent="0.2">
      <c r="A122" s="186" t="s">
        <v>288</v>
      </c>
      <c r="B122" s="184">
        <v>1</v>
      </c>
      <c r="C122" s="187">
        <v>0</v>
      </c>
      <c r="D122" s="187">
        <v>0</v>
      </c>
      <c r="E122" s="187">
        <v>0</v>
      </c>
      <c r="F122" s="187">
        <v>0</v>
      </c>
      <c r="G122" s="187">
        <v>0</v>
      </c>
      <c r="H122" s="184">
        <v>1</v>
      </c>
      <c r="I122" s="187">
        <v>0</v>
      </c>
      <c r="J122" s="187">
        <v>0</v>
      </c>
      <c r="K122" s="187">
        <v>0</v>
      </c>
      <c r="L122" s="187">
        <v>0</v>
      </c>
    </row>
    <row r="123" spans="1:12" ht="16.5" customHeight="1" x14ac:dyDescent="0.2">
      <c r="A123" s="191" t="s">
        <v>289</v>
      </c>
      <c r="B123" s="190">
        <v>7</v>
      </c>
      <c r="C123" s="192">
        <v>0</v>
      </c>
      <c r="D123" s="192">
        <v>0</v>
      </c>
      <c r="E123" s="190">
        <v>1</v>
      </c>
      <c r="F123" s="192">
        <v>0</v>
      </c>
      <c r="G123" s="192">
        <v>0</v>
      </c>
      <c r="H123" s="192">
        <v>0</v>
      </c>
      <c r="I123" s="190">
        <v>4</v>
      </c>
      <c r="J123" s="190">
        <v>1</v>
      </c>
      <c r="K123" s="192">
        <v>0</v>
      </c>
      <c r="L123" s="190">
        <v>1</v>
      </c>
    </row>
    <row r="124" spans="1:12" ht="16.5" customHeight="1" x14ac:dyDescent="0.2">
      <c r="A124" s="186" t="s">
        <v>290</v>
      </c>
      <c r="B124" s="184">
        <v>154</v>
      </c>
      <c r="C124" s="187">
        <v>0</v>
      </c>
      <c r="D124" s="187">
        <v>0</v>
      </c>
      <c r="E124" s="184">
        <v>8</v>
      </c>
      <c r="F124" s="184">
        <v>74</v>
      </c>
      <c r="G124" s="187">
        <v>0</v>
      </c>
      <c r="H124" s="187">
        <v>0</v>
      </c>
      <c r="I124" s="184">
        <v>1</v>
      </c>
      <c r="J124" s="184">
        <v>70</v>
      </c>
      <c r="K124" s="187">
        <v>0</v>
      </c>
      <c r="L124" s="184">
        <v>1</v>
      </c>
    </row>
    <row r="125" spans="1:12" ht="16.5" customHeight="1" x14ac:dyDescent="0.2">
      <c r="A125" s="191" t="s">
        <v>292</v>
      </c>
      <c r="B125" s="190">
        <v>11</v>
      </c>
      <c r="C125" s="192">
        <v>0</v>
      </c>
      <c r="D125" s="192">
        <v>0</v>
      </c>
      <c r="E125" s="190">
        <v>2</v>
      </c>
      <c r="F125" s="190">
        <v>2</v>
      </c>
      <c r="G125" s="192">
        <v>0</v>
      </c>
      <c r="H125" s="192">
        <v>0</v>
      </c>
      <c r="I125" s="192">
        <v>0</v>
      </c>
      <c r="J125" s="190">
        <v>2</v>
      </c>
      <c r="K125" s="192">
        <v>0</v>
      </c>
      <c r="L125" s="190">
        <v>5</v>
      </c>
    </row>
    <row r="126" spans="1:12" ht="16.5" customHeight="1" x14ac:dyDescent="0.2">
      <c r="A126" s="185" t="s">
        <v>295</v>
      </c>
      <c r="B126" s="626">
        <f>+B127+B138+B148+B159+B170+B181</f>
        <v>23562</v>
      </c>
      <c r="C126" s="626">
        <f t="shared" ref="C126:L126" si="1">+C127+C138+C148+C159+C170+C181</f>
        <v>224</v>
      </c>
      <c r="D126" s="626">
        <f t="shared" si="1"/>
        <v>113</v>
      </c>
      <c r="E126" s="626">
        <f t="shared" si="1"/>
        <v>3768</v>
      </c>
      <c r="F126" s="626">
        <f t="shared" si="1"/>
        <v>9775</v>
      </c>
      <c r="G126" s="626">
        <f t="shared" si="1"/>
        <v>1084</v>
      </c>
      <c r="H126" s="626">
        <f t="shared" si="1"/>
        <v>282</v>
      </c>
      <c r="I126" s="626">
        <f t="shared" si="1"/>
        <v>1958</v>
      </c>
      <c r="J126" s="626">
        <f t="shared" si="1"/>
        <v>4416</v>
      </c>
      <c r="K126" s="626">
        <f t="shared" si="1"/>
        <v>97</v>
      </c>
      <c r="L126" s="626">
        <f t="shared" si="1"/>
        <v>1845</v>
      </c>
    </row>
    <row r="127" spans="1:12" ht="16.5" customHeight="1" x14ac:dyDescent="0.2">
      <c r="A127" s="193" t="s">
        <v>27</v>
      </c>
      <c r="B127" s="190">
        <v>2045</v>
      </c>
      <c r="C127" s="190">
        <v>5</v>
      </c>
      <c r="D127" s="192">
        <v>0</v>
      </c>
      <c r="E127" s="190">
        <v>250</v>
      </c>
      <c r="F127" s="190">
        <v>906</v>
      </c>
      <c r="G127" s="190">
        <v>72</v>
      </c>
      <c r="H127" s="190">
        <v>17</v>
      </c>
      <c r="I127" s="190">
        <v>23</v>
      </c>
      <c r="J127" s="190">
        <v>333</v>
      </c>
      <c r="K127" s="190">
        <v>3</v>
      </c>
      <c r="L127" s="190">
        <v>436</v>
      </c>
    </row>
    <row r="128" spans="1:12" ht="16.5" customHeight="1" x14ac:dyDescent="0.2">
      <c r="A128" s="186" t="s">
        <v>283</v>
      </c>
      <c r="B128" s="184">
        <v>3</v>
      </c>
      <c r="C128" s="187">
        <v>0</v>
      </c>
      <c r="D128" s="187">
        <v>0</v>
      </c>
      <c r="E128" s="187">
        <v>0</v>
      </c>
      <c r="F128" s="184">
        <v>2</v>
      </c>
      <c r="G128" s="187">
        <v>0</v>
      </c>
      <c r="H128" s="187">
        <v>0</v>
      </c>
      <c r="I128" s="187">
        <v>0</v>
      </c>
      <c r="J128" s="184">
        <v>1</v>
      </c>
      <c r="K128" s="187">
        <v>0</v>
      </c>
      <c r="L128" s="187">
        <v>0</v>
      </c>
    </row>
    <row r="129" spans="1:12" ht="16.5" customHeight="1" x14ac:dyDescent="0.2">
      <c r="A129" s="191" t="s">
        <v>284</v>
      </c>
      <c r="B129" s="190">
        <v>1</v>
      </c>
      <c r="C129" s="192">
        <v>0</v>
      </c>
      <c r="D129" s="192">
        <v>0</v>
      </c>
      <c r="E129" s="192">
        <v>0</v>
      </c>
      <c r="F129" s="190">
        <v>1</v>
      </c>
      <c r="G129" s="192">
        <v>0</v>
      </c>
      <c r="H129" s="192">
        <v>0</v>
      </c>
      <c r="I129" s="192">
        <v>0</v>
      </c>
      <c r="J129" s="192">
        <v>0</v>
      </c>
      <c r="K129" s="192">
        <v>0</v>
      </c>
      <c r="L129" s="192">
        <v>0</v>
      </c>
    </row>
    <row r="130" spans="1:12" ht="16.5" customHeight="1" x14ac:dyDescent="0.2">
      <c r="A130" s="186" t="s">
        <v>285</v>
      </c>
      <c r="B130" s="184">
        <v>291</v>
      </c>
      <c r="C130" s="184">
        <v>3</v>
      </c>
      <c r="D130" s="187">
        <v>0</v>
      </c>
      <c r="E130" s="184">
        <v>127</v>
      </c>
      <c r="F130" s="184">
        <v>126</v>
      </c>
      <c r="G130" s="184">
        <v>16</v>
      </c>
      <c r="H130" s="184">
        <v>1</v>
      </c>
      <c r="I130" s="184">
        <v>2</v>
      </c>
      <c r="J130" s="184">
        <v>11</v>
      </c>
      <c r="K130" s="187">
        <v>0</v>
      </c>
      <c r="L130" s="184">
        <v>5</v>
      </c>
    </row>
    <row r="131" spans="1:12" ht="16.5" customHeight="1" x14ac:dyDescent="0.2">
      <c r="A131" s="191" t="s">
        <v>286</v>
      </c>
      <c r="B131" s="190">
        <v>940</v>
      </c>
      <c r="C131" s="190">
        <v>1</v>
      </c>
      <c r="D131" s="192">
        <v>0</v>
      </c>
      <c r="E131" s="190">
        <v>96</v>
      </c>
      <c r="F131" s="190">
        <v>656</v>
      </c>
      <c r="G131" s="190">
        <v>23</v>
      </c>
      <c r="H131" s="190">
        <v>2</v>
      </c>
      <c r="I131" s="190">
        <v>5</v>
      </c>
      <c r="J131" s="190">
        <v>142</v>
      </c>
      <c r="K131" s="192">
        <v>0</v>
      </c>
      <c r="L131" s="190">
        <v>15</v>
      </c>
    </row>
    <row r="132" spans="1:12" ht="16.5" customHeight="1" x14ac:dyDescent="0.2">
      <c r="A132" s="186" t="s">
        <v>287</v>
      </c>
      <c r="B132" s="184">
        <v>83</v>
      </c>
      <c r="C132" s="184">
        <v>1</v>
      </c>
      <c r="D132" s="187">
        <v>0</v>
      </c>
      <c r="E132" s="184">
        <v>15</v>
      </c>
      <c r="F132" s="184">
        <v>26</v>
      </c>
      <c r="G132" s="184">
        <v>24</v>
      </c>
      <c r="H132" s="184">
        <v>7</v>
      </c>
      <c r="I132" s="184">
        <v>2</v>
      </c>
      <c r="J132" s="184">
        <v>8</v>
      </c>
      <c r="K132" s="187">
        <v>0</v>
      </c>
      <c r="L132" s="187">
        <v>0</v>
      </c>
    </row>
    <row r="133" spans="1:12" ht="16.5" customHeight="1" x14ac:dyDescent="0.2">
      <c r="A133" s="191" t="s">
        <v>288</v>
      </c>
      <c r="B133" s="190">
        <v>18</v>
      </c>
      <c r="C133" s="192">
        <v>0</v>
      </c>
      <c r="D133" s="192">
        <v>0</v>
      </c>
      <c r="E133" s="190">
        <v>1</v>
      </c>
      <c r="F133" s="190">
        <v>3</v>
      </c>
      <c r="G133" s="190">
        <v>4</v>
      </c>
      <c r="H133" s="190">
        <v>5</v>
      </c>
      <c r="I133" s="192">
        <v>0</v>
      </c>
      <c r="J133" s="190">
        <v>4</v>
      </c>
      <c r="K133" s="192">
        <v>0</v>
      </c>
      <c r="L133" s="190">
        <v>1</v>
      </c>
    </row>
    <row r="134" spans="1:12" ht="16.5" customHeight="1" x14ac:dyDescent="0.2">
      <c r="A134" s="186" t="s">
        <v>289</v>
      </c>
      <c r="B134" s="184">
        <v>29</v>
      </c>
      <c r="C134" s="187">
        <v>0</v>
      </c>
      <c r="D134" s="187">
        <v>0</v>
      </c>
      <c r="E134" s="184">
        <v>3</v>
      </c>
      <c r="F134" s="184">
        <v>5</v>
      </c>
      <c r="G134" s="184">
        <v>1</v>
      </c>
      <c r="H134" s="184">
        <v>2</v>
      </c>
      <c r="I134" s="184">
        <v>7</v>
      </c>
      <c r="J134" s="184">
        <v>11</v>
      </c>
      <c r="K134" s="187">
        <v>0</v>
      </c>
      <c r="L134" s="187">
        <v>0</v>
      </c>
    </row>
    <row r="135" spans="1:12" ht="16.5" customHeight="1" x14ac:dyDescent="0.2">
      <c r="A135" s="191" t="s">
        <v>290</v>
      </c>
      <c r="B135" s="190">
        <v>259</v>
      </c>
      <c r="C135" s="192">
        <v>0</v>
      </c>
      <c r="D135" s="192">
        <v>0</v>
      </c>
      <c r="E135" s="190">
        <v>5</v>
      </c>
      <c r="F135" s="190">
        <v>81</v>
      </c>
      <c r="G135" s="190">
        <v>4</v>
      </c>
      <c r="H135" s="192">
        <v>0</v>
      </c>
      <c r="I135" s="190">
        <v>7</v>
      </c>
      <c r="J135" s="190">
        <v>152</v>
      </c>
      <c r="K135" s="190">
        <v>2</v>
      </c>
      <c r="L135" s="190">
        <v>8</v>
      </c>
    </row>
    <row r="136" spans="1:12" ht="16.5" customHeight="1" x14ac:dyDescent="0.2">
      <c r="A136" s="186" t="s">
        <v>291</v>
      </c>
      <c r="B136" s="184">
        <v>2</v>
      </c>
      <c r="C136" s="187">
        <v>0</v>
      </c>
      <c r="D136" s="187">
        <v>0</v>
      </c>
      <c r="E136" s="187">
        <v>0</v>
      </c>
      <c r="F136" s="187">
        <v>0</v>
      </c>
      <c r="G136" s="187">
        <v>0</v>
      </c>
      <c r="H136" s="187">
        <v>0</v>
      </c>
      <c r="I136" s="187">
        <v>0</v>
      </c>
      <c r="J136" s="184">
        <v>1</v>
      </c>
      <c r="K136" s="184">
        <v>1</v>
      </c>
      <c r="L136" s="187">
        <v>0</v>
      </c>
    </row>
    <row r="137" spans="1:12" ht="16.5" customHeight="1" x14ac:dyDescent="0.2">
      <c r="A137" s="191" t="s">
        <v>292</v>
      </c>
      <c r="B137" s="190">
        <v>419</v>
      </c>
      <c r="C137" s="192">
        <v>0</v>
      </c>
      <c r="D137" s="192">
        <v>0</v>
      </c>
      <c r="E137" s="190">
        <v>3</v>
      </c>
      <c r="F137" s="190">
        <v>6</v>
      </c>
      <c r="G137" s="192">
        <v>0</v>
      </c>
      <c r="H137" s="192">
        <v>0</v>
      </c>
      <c r="I137" s="192">
        <v>0</v>
      </c>
      <c r="J137" s="190">
        <v>3</v>
      </c>
      <c r="K137" s="192">
        <v>0</v>
      </c>
      <c r="L137" s="190">
        <v>407</v>
      </c>
    </row>
    <row r="138" spans="1:12" ht="16.5" customHeight="1" x14ac:dyDescent="0.2">
      <c r="A138" s="183" t="s">
        <v>28</v>
      </c>
      <c r="B138" s="184">
        <v>1001</v>
      </c>
      <c r="C138" s="184">
        <v>29</v>
      </c>
      <c r="D138" s="184">
        <v>11</v>
      </c>
      <c r="E138" s="184">
        <v>279</v>
      </c>
      <c r="F138" s="184">
        <v>410</v>
      </c>
      <c r="G138" s="184">
        <v>44</v>
      </c>
      <c r="H138" s="184">
        <v>2</v>
      </c>
      <c r="I138" s="184">
        <v>133</v>
      </c>
      <c r="J138" s="184">
        <v>80</v>
      </c>
      <c r="K138" s="184">
        <v>1</v>
      </c>
      <c r="L138" s="184">
        <v>12</v>
      </c>
    </row>
    <row r="139" spans="1:12" ht="16.5" customHeight="1" x14ac:dyDescent="0.2">
      <c r="A139" s="191" t="s">
        <v>283</v>
      </c>
      <c r="B139" s="190">
        <v>14</v>
      </c>
      <c r="C139" s="190">
        <v>2</v>
      </c>
      <c r="D139" s="192">
        <v>0</v>
      </c>
      <c r="E139" s="190">
        <v>6</v>
      </c>
      <c r="F139" s="190">
        <v>4</v>
      </c>
      <c r="G139" s="190">
        <v>1</v>
      </c>
      <c r="H139" s="192">
        <v>0</v>
      </c>
      <c r="I139" s="190">
        <v>1</v>
      </c>
      <c r="J139" s="192">
        <v>0</v>
      </c>
      <c r="K139" s="192">
        <v>0</v>
      </c>
      <c r="L139" s="192">
        <v>0</v>
      </c>
    </row>
    <row r="140" spans="1:12" ht="16.5" customHeight="1" x14ac:dyDescent="0.2">
      <c r="A140" s="186" t="s">
        <v>284</v>
      </c>
      <c r="B140" s="184">
        <v>9</v>
      </c>
      <c r="C140" s="184">
        <v>3</v>
      </c>
      <c r="D140" s="187">
        <v>0</v>
      </c>
      <c r="E140" s="184">
        <v>3</v>
      </c>
      <c r="F140" s="187">
        <v>0</v>
      </c>
      <c r="G140" s="184">
        <v>3</v>
      </c>
      <c r="H140" s="187">
        <v>0</v>
      </c>
      <c r="I140" s="187">
        <v>0</v>
      </c>
      <c r="J140" s="187">
        <v>0</v>
      </c>
      <c r="K140" s="187">
        <v>0</v>
      </c>
      <c r="L140" s="187">
        <v>0</v>
      </c>
    </row>
    <row r="141" spans="1:12" ht="16.5" customHeight="1" x14ac:dyDescent="0.2">
      <c r="A141" s="191" t="s">
        <v>285</v>
      </c>
      <c r="B141" s="190">
        <v>272</v>
      </c>
      <c r="C141" s="190">
        <v>17</v>
      </c>
      <c r="D141" s="190">
        <v>5</v>
      </c>
      <c r="E141" s="190">
        <v>160</v>
      </c>
      <c r="F141" s="190">
        <v>58</v>
      </c>
      <c r="G141" s="190">
        <v>11</v>
      </c>
      <c r="H141" s="192">
        <v>0</v>
      </c>
      <c r="I141" s="190">
        <v>13</v>
      </c>
      <c r="J141" s="190">
        <v>5</v>
      </c>
      <c r="K141" s="192">
        <v>0</v>
      </c>
      <c r="L141" s="190">
        <v>3</v>
      </c>
    </row>
    <row r="142" spans="1:12" ht="16.5" customHeight="1" x14ac:dyDescent="0.2">
      <c r="A142" s="186" t="s">
        <v>286</v>
      </c>
      <c r="B142" s="184">
        <v>409</v>
      </c>
      <c r="C142" s="184">
        <v>2</v>
      </c>
      <c r="D142" s="184">
        <v>3</v>
      </c>
      <c r="E142" s="184">
        <v>68</v>
      </c>
      <c r="F142" s="184">
        <v>246</v>
      </c>
      <c r="G142" s="184">
        <v>9</v>
      </c>
      <c r="H142" s="184">
        <v>1</v>
      </c>
      <c r="I142" s="184">
        <v>48</v>
      </c>
      <c r="J142" s="184">
        <v>27</v>
      </c>
      <c r="K142" s="187">
        <v>0</v>
      </c>
      <c r="L142" s="184">
        <v>5</v>
      </c>
    </row>
    <row r="143" spans="1:12" ht="16.5" customHeight="1" x14ac:dyDescent="0.2">
      <c r="A143" s="191" t="s">
        <v>287</v>
      </c>
      <c r="B143" s="190">
        <v>50</v>
      </c>
      <c r="C143" s="190">
        <v>2</v>
      </c>
      <c r="D143" s="190">
        <v>1</v>
      </c>
      <c r="E143" s="190">
        <v>14</v>
      </c>
      <c r="F143" s="190">
        <v>13</v>
      </c>
      <c r="G143" s="190">
        <v>7</v>
      </c>
      <c r="H143" s="192">
        <v>0</v>
      </c>
      <c r="I143" s="190">
        <v>10</v>
      </c>
      <c r="J143" s="190">
        <v>3</v>
      </c>
      <c r="K143" s="192">
        <v>0</v>
      </c>
      <c r="L143" s="192">
        <v>0</v>
      </c>
    </row>
    <row r="144" spans="1:12" ht="16.5" customHeight="1" x14ac:dyDescent="0.2">
      <c r="A144" s="186" t="s">
        <v>288</v>
      </c>
      <c r="B144" s="184">
        <v>5</v>
      </c>
      <c r="C144" s="187">
        <v>0</v>
      </c>
      <c r="D144" s="187">
        <v>0</v>
      </c>
      <c r="E144" s="184">
        <v>2</v>
      </c>
      <c r="F144" s="184">
        <v>2</v>
      </c>
      <c r="G144" s="187">
        <v>0</v>
      </c>
      <c r="H144" s="187">
        <v>0</v>
      </c>
      <c r="I144" s="184">
        <v>1</v>
      </c>
      <c r="J144" s="187">
        <v>0</v>
      </c>
      <c r="K144" s="187">
        <v>0</v>
      </c>
      <c r="L144" s="187">
        <v>0</v>
      </c>
    </row>
    <row r="145" spans="1:12" ht="16.5" customHeight="1" x14ac:dyDescent="0.2">
      <c r="A145" s="191" t="s">
        <v>289</v>
      </c>
      <c r="B145" s="190">
        <v>124</v>
      </c>
      <c r="C145" s="192">
        <v>0</v>
      </c>
      <c r="D145" s="190">
        <v>1</v>
      </c>
      <c r="E145" s="190">
        <v>11</v>
      </c>
      <c r="F145" s="190">
        <v>46</v>
      </c>
      <c r="G145" s="190">
        <v>8</v>
      </c>
      <c r="H145" s="190">
        <v>1</v>
      </c>
      <c r="I145" s="190">
        <v>46</v>
      </c>
      <c r="J145" s="190">
        <v>11</v>
      </c>
      <c r="K145" s="192">
        <v>0</v>
      </c>
      <c r="L145" s="192">
        <v>0</v>
      </c>
    </row>
    <row r="146" spans="1:12" ht="16.5" customHeight="1" x14ac:dyDescent="0.2">
      <c r="A146" s="186" t="s">
        <v>290</v>
      </c>
      <c r="B146" s="184">
        <v>97</v>
      </c>
      <c r="C146" s="184">
        <v>1</v>
      </c>
      <c r="D146" s="187">
        <v>0</v>
      </c>
      <c r="E146" s="184">
        <v>9</v>
      </c>
      <c r="F146" s="184">
        <v>33</v>
      </c>
      <c r="G146" s="184">
        <v>5</v>
      </c>
      <c r="H146" s="187">
        <v>0</v>
      </c>
      <c r="I146" s="184">
        <v>14</v>
      </c>
      <c r="J146" s="184">
        <v>33</v>
      </c>
      <c r="K146" s="184">
        <v>1</v>
      </c>
      <c r="L146" s="184">
        <v>1</v>
      </c>
    </row>
    <row r="147" spans="1:12" ht="16.5" customHeight="1" x14ac:dyDescent="0.2">
      <c r="A147" s="191" t="s">
        <v>292</v>
      </c>
      <c r="B147" s="190">
        <v>21</v>
      </c>
      <c r="C147" s="190">
        <v>2</v>
      </c>
      <c r="D147" s="190">
        <v>1</v>
      </c>
      <c r="E147" s="190">
        <v>6</v>
      </c>
      <c r="F147" s="190">
        <v>8</v>
      </c>
      <c r="G147" s="192">
        <v>0</v>
      </c>
      <c r="H147" s="192">
        <v>0</v>
      </c>
      <c r="I147" s="192">
        <v>0</v>
      </c>
      <c r="J147" s="190">
        <v>1</v>
      </c>
      <c r="K147" s="192">
        <v>0</v>
      </c>
      <c r="L147" s="190">
        <v>3</v>
      </c>
    </row>
    <row r="148" spans="1:12" ht="16.5" customHeight="1" x14ac:dyDescent="0.2">
      <c r="A148" s="183" t="s">
        <v>29</v>
      </c>
      <c r="B148" s="184">
        <v>14025</v>
      </c>
      <c r="C148" s="184">
        <v>111</v>
      </c>
      <c r="D148" s="184">
        <v>51</v>
      </c>
      <c r="E148" s="184">
        <v>1837</v>
      </c>
      <c r="F148" s="184">
        <v>5123</v>
      </c>
      <c r="G148" s="184">
        <v>729</v>
      </c>
      <c r="H148" s="184">
        <v>214</v>
      </c>
      <c r="I148" s="184">
        <v>1530</v>
      </c>
      <c r="J148" s="184">
        <v>3152</v>
      </c>
      <c r="K148" s="184">
        <v>85</v>
      </c>
      <c r="L148" s="184">
        <v>1193</v>
      </c>
    </row>
    <row r="149" spans="1:12" ht="16.5" customHeight="1" x14ac:dyDescent="0.2">
      <c r="A149" s="191" t="s">
        <v>283</v>
      </c>
      <c r="B149" s="190">
        <v>131</v>
      </c>
      <c r="C149" s="190">
        <v>41</v>
      </c>
      <c r="D149" s="190">
        <v>8</v>
      </c>
      <c r="E149" s="190">
        <v>49</v>
      </c>
      <c r="F149" s="190">
        <v>18</v>
      </c>
      <c r="G149" s="190">
        <v>10</v>
      </c>
      <c r="H149" s="192">
        <v>0</v>
      </c>
      <c r="I149" s="190">
        <v>1</v>
      </c>
      <c r="J149" s="190">
        <v>2</v>
      </c>
      <c r="K149" s="192">
        <v>0</v>
      </c>
      <c r="L149" s="190">
        <v>2</v>
      </c>
    </row>
    <row r="150" spans="1:12" ht="16.5" customHeight="1" x14ac:dyDescent="0.2">
      <c r="A150" s="186" t="s">
        <v>284</v>
      </c>
      <c r="B150" s="184">
        <v>42</v>
      </c>
      <c r="C150" s="184">
        <v>3</v>
      </c>
      <c r="D150" s="184">
        <v>17</v>
      </c>
      <c r="E150" s="184">
        <v>15</v>
      </c>
      <c r="F150" s="184">
        <v>3</v>
      </c>
      <c r="G150" s="184">
        <v>2</v>
      </c>
      <c r="H150" s="187">
        <v>0</v>
      </c>
      <c r="I150" s="184">
        <v>1</v>
      </c>
      <c r="J150" s="187">
        <v>0</v>
      </c>
      <c r="K150" s="187">
        <v>0</v>
      </c>
      <c r="L150" s="184">
        <v>1</v>
      </c>
    </row>
    <row r="151" spans="1:12" ht="16.5" customHeight="1" x14ac:dyDescent="0.2">
      <c r="A151" s="191" t="s">
        <v>285</v>
      </c>
      <c r="B151" s="190">
        <v>1865</v>
      </c>
      <c r="C151" s="190">
        <v>47</v>
      </c>
      <c r="D151" s="190">
        <v>14</v>
      </c>
      <c r="E151" s="190">
        <v>934</v>
      </c>
      <c r="F151" s="190">
        <v>559</v>
      </c>
      <c r="G151" s="190">
        <v>95</v>
      </c>
      <c r="H151" s="190">
        <v>5</v>
      </c>
      <c r="I151" s="190">
        <v>77</v>
      </c>
      <c r="J151" s="190">
        <v>80</v>
      </c>
      <c r="K151" s="190">
        <v>1</v>
      </c>
      <c r="L151" s="190">
        <v>53</v>
      </c>
    </row>
    <row r="152" spans="1:12" ht="16.5" customHeight="1" x14ac:dyDescent="0.2">
      <c r="A152" s="186" t="s">
        <v>286</v>
      </c>
      <c r="B152" s="184">
        <v>5244</v>
      </c>
      <c r="C152" s="184">
        <v>6</v>
      </c>
      <c r="D152" s="184">
        <v>6</v>
      </c>
      <c r="E152" s="184">
        <v>556</v>
      </c>
      <c r="F152" s="184">
        <v>3363</v>
      </c>
      <c r="G152" s="184">
        <v>206</v>
      </c>
      <c r="H152" s="184">
        <v>29</v>
      </c>
      <c r="I152" s="184">
        <v>226</v>
      </c>
      <c r="J152" s="184">
        <v>731</v>
      </c>
      <c r="K152" s="184">
        <v>2</v>
      </c>
      <c r="L152" s="184">
        <v>119</v>
      </c>
    </row>
    <row r="153" spans="1:12" ht="16.5" customHeight="1" x14ac:dyDescent="0.2">
      <c r="A153" s="191" t="s">
        <v>287</v>
      </c>
      <c r="B153" s="190">
        <v>783</v>
      </c>
      <c r="C153" s="190">
        <v>8</v>
      </c>
      <c r="D153" s="190">
        <v>1</v>
      </c>
      <c r="E153" s="190">
        <v>109</v>
      </c>
      <c r="F153" s="190">
        <v>257</v>
      </c>
      <c r="G153" s="190">
        <v>248</v>
      </c>
      <c r="H153" s="190">
        <v>32</v>
      </c>
      <c r="I153" s="190">
        <v>56</v>
      </c>
      <c r="J153" s="190">
        <v>52</v>
      </c>
      <c r="K153" s="190">
        <v>1</v>
      </c>
      <c r="L153" s="190">
        <v>19</v>
      </c>
    </row>
    <row r="154" spans="1:12" ht="16.5" customHeight="1" x14ac:dyDescent="0.2">
      <c r="A154" s="186" t="s">
        <v>288</v>
      </c>
      <c r="B154" s="184">
        <v>190</v>
      </c>
      <c r="C154" s="187">
        <v>0</v>
      </c>
      <c r="D154" s="184">
        <v>1</v>
      </c>
      <c r="E154" s="184">
        <v>11</v>
      </c>
      <c r="F154" s="184">
        <v>25</v>
      </c>
      <c r="G154" s="184">
        <v>35</v>
      </c>
      <c r="H154" s="184">
        <v>70</v>
      </c>
      <c r="I154" s="184">
        <v>23</v>
      </c>
      <c r="J154" s="184">
        <v>19</v>
      </c>
      <c r="K154" s="184">
        <v>1</v>
      </c>
      <c r="L154" s="184">
        <v>5</v>
      </c>
    </row>
    <row r="155" spans="1:12" ht="16.5" customHeight="1" x14ac:dyDescent="0.2">
      <c r="A155" s="191" t="s">
        <v>289</v>
      </c>
      <c r="B155" s="190">
        <v>1622</v>
      </c>
      <c r="C155" s="190">
        <v>4</v>
      </c>
      <c r="D155" s="190">
        <v>3</v>
      </c>
      <c r="E155" s="190">
        <v>80</v>
      </c>
      <c r="F155" s="190">
        <v>262</v>
      </c>
      <c r="G155" s="190">
        <v>79</v>
      </c>
      <c r="H155" s="190">
        <v>47</v>
      </c>
      <c r="I155" s="190">
        <v>874</v>
      </c>
      <c r="J155" s="190">
        <v>253</v>
      </c>
      <c r="K155" s="190">
        <v>2</v>
      </c>
      <c r="L155" s="190">
        <v>18</v>
      </c>
    </row>
    <row r="156" spans="1:12" ht="16.5" customHeight="1" x14ac:dyDescent="0.2">
      <c r="A156" s="186" t="s">
        <v>290</v>
      </c>
      <c r="B156" s="184">
        <v>2971</v>
      </c>
      <c r="C156" s="184">
        <v>1</v>
      </c>
      <c r="D156" s="187">
        <v>0</v>
      </c>
      <c r="E156" s="184">
        <v>61</v>
      </c>
      <c r="F156" s="184">
        <v>568</v>
      </c>
      <c r="G156" s="184">
        <v>43</v>
      </c>
      <c r="H156" s="184">
        <v>25</v>
      </c>
      <c r="I156" s="184">
        <v>256</v>
      </c>
      <c r="J156" s="184">
        <v>1914</v>
      </c>
      <c r="K156" s="184">
        <v>48</v>
      </c>
      <c r="L156" s="184">
        <v>55</v>
      </c>
    </row>
    <row r="157" spans="1:12" ht="16.5" customHeight="1" x14ac:dyDescent="0.2">
      <c r="A157" s="191" t="s">
        <v>291</v>
      </c>
      <c r="B157" s="190">
        <v>126</v>
      </c>
      <c r="C157" s="192">
        <v>0</v>
      </c>
      <c r="D157" s="192">
        <v>0</v>
      </c>
      <c r="E157" s="190">
        <v>1</v>
      </c>
      <c r="F157" s="190">
        <v>14</v>
      </c>
      <c r="G157" s="190">
        <v>2</v>
      </c>
      <c r="H157" s="190">
        <v>2</v>
      </c>
      <c r="I157" s="190">
        <v>3</v>
      </c>
      <c r="J157" s="190">
        <v>71</v>
      </c>
      <c r="K157" s="190">
        <v>29</v>
      </c>
      <c r="L157" s="190">
        <v>4</v>
      </c>
    </row>
    <row r="158" spans="1:12" ht="16.5" customHeight="1" x14ac:dyDescent="0.2">
      <c r="A158" s="186" t="s">
        <v>292</v>
      </c>
      <c r="B158" s="184">
        <v>1051</v>
      </c>
      <c r="C158" s="184">
        <v>1</v>
      </c>
      <c r="D158" s="184">
        <v>1</v>
      </c>
      <c r="E158" s="184">
        <v>21</v>
      </c>
      <c r="F158" s="184">
        <v>54</v>
      </c>
      <c r="G158" s="184">
        <v>9</v>
      </c>
      <c r="H158" s="184">
        <v>4</v>
      </c>
      <c r="I158" s="184">
        <v>13</v>
      </c>
      <c r="J158" s="184">
        <v>30</v>
      </c>
      <c r="K158" s="184">
        <v>1</v>
      </c>
      <c r="L158" s="184">
        <v>917</v>
      </c>
    </row>
    <row r="159" spans="1:12" ht="16.5" customHeight="1" x14ac:dyDescent="0.2">
      <c r="A159" s="193" t="s">
        <v>30</v>
      </c>
      <c r="B159" s="190">
        <v>1667</v>
      </c>
      <c r="C159" s="190">
        <v>17</v>
      </c>
      <c r="D159" s="190">
        <v>29</v>
      </c>
      <c r="E159" s="190">
        <v>451</v>
      </c>
      <c r="F159" s="190">
        <v>858</v>
      </c>
      <c r="G159" s="190">
        <v>48</v>
      </c>
      <c r="H159" s="190">
        <v>10</v>
      </c>
      <c r="I159" s="190">
        <v>47</v>
      </c>
      <c r="J159" s="190">
        <v>172</v>
      </c>
      <c r="K159" s="190">
        <v>3</v>
      </c>
      <c r="L159" s="190">
        <v>32</v>
      </c>
    </row>
    <row r="160" spans="1:12" ht="16.5" customHeight="1" x14ac:dyDescent="0.2">
      <c r="A160" s="186" t="s">
        <v>283</v>
      </c>
      <c r="B160" s="184">
        <v>58</v>
      </c>
      <c r="C160" s="184">
        <v>8</v>
      </c>
      <c r="D160" s="184">
        <v>7</v>
      </c>
      <c r="E160" s="184">
        <v>31</v>
      </c>
      <c r="F160" s="184">
        <v>7</v>
      </c>
      <c r="G160" s="184">
        <v>3</v>
      </c>
      <c r="H160" s="187">
        <v>0</v>
      </c>
      <c r="I160" s="187">
        <v>0</v>
      </c>
      <c r="J160" s="187">
        <v>0</v>
      </c>
      <c r="K160" s="187">
        <v>0</v>
      </c>
      <c r="L160" s="184">
        <v>2</v>
      </c>
    </row>
    <row r="161" spans="1:12" ht="16.5" customHeight="1" x14ac:dyDescent="0.2">
      <c r="A161" s="191" t="s">
        <v>284</v>
      </c>
      <c r="B161" s="190">
        <v>50</v>
      </c>
      <c r="C161" s="192">
        <v>0</v>
      </c>
      <c r="D161" s="190">
        <v>14</v>
      </c>
      <c r="E161" s="190">
        <v>17</v>
      </c>
      <c r="F161" s="190">
        <v>16</v>
      </c>
      <c r="G161" s="192">
        <v>0</v>
      </c>
      <c r="H161" s="192">
        <v>0</v>
      </c>
      <c r="I161" s="192">
        <v>0</v>
      </c>
      <c r="J161" s="190">
        <v>1</v>
      </c>
      <c r="K161" s="190">
        <v>1</v>
      </c>
      <c r="L161" s="190">
        <v>1</v>
      </c>
    </row>
    <row r="162" spans="1:12" ht="16.5" customHeight="1" x14ac:dyDescent="0.2">
      <c r="A162" s="186" t="s">
        <v>285</v>
      </c>
      <c r="B162" s="184">
        <v>463</v>
      </c>
      <c r="C162" s="184">
        <v>7</v>
      </c>
      <c r="D162" s="184">
        <v>5</v>
      </c>
      <c r="E162" s="184">
        <v>251</v>
      </c>
      <c r="F162" s="184">
        <v>156</v>
      </c>
      <c r="G162" s="184">
        <v>14</v>
      </c>
      <c r="H162" s="184">
        <v>2</v>
      </c>
      <c r="I162" s="184">
        <v>6</v>
      </c>
      <c r="J162" s="184">
        <v>16</v>
      </c>
      <c r="K162" s="187">
        <v>0</v>
      </c>
      <c r="L162" s="184">
        <v>6</v>
      </c>
    </row>
    <row r="163" spans="1:12" ht="16.5" customHeight="1" x14ac:dyDescent="0.2">
      <c r="A163" s="191" t="s">
        <v>286</v>
      </c>
      <c r="B163" s="190">
        <v>797</v>
      </c>
      <c r="C163" s="190">
        <v>2</v>
      </c>
      <c r="D163" s="190">
        <v>2</v>
      </c>
      <c r="E163" s="190">
        <v>126</v>
      </c>
      <c r="F163" s="190">
        <v>554</v>
      </c>
      <c r="G163" s="190">
        <v>16</v>
      </c>
      <c r="H163" s="192">
        <v>0</v>
      </c>
      <c r="I163" s="190">
        <v>15</v>
      </c>
      <c r="J163" s="190">
        <v>76</v>
      </c>
      <c r="K163" s="190">
        <v>1</v>
      </c>
      <c r="L163" s="190">
        <v>5</v>
      </c>
    </row>
    <row r="164" spans="1:12" ht="16.5" customHeight="1" x14ac:dyDescent="0.2">
      <c r="A164" s="186" t="s">
        <v>287</v>
      </c>
      <c r="B164" s="184">
        <v>57</v>
      </c>
      <c r="C164" s="187">
        <v>0</v>
      </c>
      <c r="D164" s="184">
        <v>1</v>
      </c>
      <c r="E164" s="184">
        <v>9</v>
      </c>
      <c r="F164" s="184">
        <v>29</v>
      </c>
      <c r="G164" s="184">
        <v>10</v>
      </c>
      <c r="H164" s="184">
        <v>1</v>
      </c>
      <c r="I164" s="184">
        <v>3</v>
      </c>
      <c r="J164" s="184">
        <v>3</v>
      </c>
      <c r="K164" s="184">
        <v>1</v>
      </c>
      <c r="L164" s="187">
        <v>0</v>
      </c>
    </row>
    <row r="165" spans="1:12" ht="16.5" customHeight="1" x14ac:dyDescent="0.2">
      <c r="A165" s="191" t="s">
        <v>288</v>
      </c>
      <c r="B165" s="190">
        <v>19</v>
      </c>
      <c r="C165" s="192">
        <v>0</v>
      </c>
      <c r="D165" s="192">
        <v>0</v>
      </c>
      <c r="E165" s="192">
        <v>0</v>
      </c>
      <c r="F165" s="190">
        <v>9</v>
      </c>
      <c r="G165" s="190">
        <v>3</v>
      </c>
      <c r="H165" s="190">
        <v>6</v>
      </c>
      <c r="I165" s="192">
        <v>0</v>
      </c>
      <c r="J165" s="190">
        <v>1</v>
      </c>
      <c r="K165" s="192">
        <v>0</v>
      </c>
      <c r="L165" s="192">
        <v>0</v>
      </c>
    </row>
    <row r="166" spans="1:12" ht="16.5" customHeight="1" x14ac:dyDescent="0.2">
      <c r="A166" s="186" t="s">
        <v>289</v>
      </c>
      <c r="B166" s="184">
        <v>56</v>
      </c>
      <c r="C166" s="187">
        <v>0</v>
      </c>
      <c r="D166" s="187">
        <v>0</v>
      </c>
      <c r="E166" s="184">
        <v>5</v>
      </c>
      <c r="F166" s="184">
        <v>16</v>
      </c>
      <c r="G166" s="184">
        <v>1</v>
      </c>
      <c r="H166" s="184">
        <v>1</v>
      </c>
      <c r="I166" s="184">
        <v>19</v>
      </c>
      <c r="J166" s="184">
        <v>11</v>
      </c>
      <c r="K166" s="187">
        <v>0</v>
      </c>
      <c r="L166" s="184">
        <v>3</v>
      </c>
    </row>
    <row r="167" spans="1:12" ht="16.5" customHeight="1" x14ac:dyDescent="0.2">
      <c r="A167" s="191" t="s">
        <v>290</v>
      </c>
      <c r="B167" s="190">
        <v>135</v>
      </c>
      <c r="C167" s="192">
        <v>0</v>
      </c>
      <c r="D167" s="192">
        <v>0</v>
      </c>
      <c r="E167" s="190">
        <v>8</v>
      </c>
      <c r="F167" s="190">
        <v>62</v>
      </c>
      <c r="G167" s="190">
        <v>1</v>
      </c>
      <c r="H167" s="192">
        <v>0</v>
      </c>
      <c r="I167" s="190">
        <v>4</v>
      </c>
      <c r="J167" s="190">
        <v>60</v>
      </c>
      <c r="K167" s="192">
        <v>0</v>
      </c>
      <c r="L167" s="192">
        <v>0</v>
      </c>
    </row>
    <row r="168" spans="1:12" ht="16.5" customHeight="1" x14ac:dyDescent="0.2">
      <c r="A168" s="186" t="s">
        <v>291</v>
      </c>
      <c r="B168" s="184">
        <v>4</v>
      </c>
      <c r="C168" s="187">
        <v>0</v>
      </c>
      <c r="D168" s="187">
        <v>0</v>
      </c>
      <c r="E168" s="187">
        <v>0</v>
      </c>
      <c r="F168" s="184">
        <v>3</v>
      </c>
      <c r="G168" s="187">
        <v>0</v>
      </c>
      <c r="H168" s="187">
        <v>0</v>
      </c>
      <c r="I168" s="187">
        <v>0</v>
      </c>
      <c r="J168" s="184">
        <v>1</v>
      </c>
      <c r="K168" s="187">
        <v>0</v>
      </c>
      <c r="L168" s="187">
        <v>0</v>
      </c>
    </row>
    <row r="169" spans="1:12" ht="16.5" customHeight="1" x14ac:dyDescent="0.2">
      <c r="A169" s="191" t="s">
        <v>292</v>
      </c>
      <c r="B169" s="190">
        <v>28</v>
      </c>
      <c r="C169" s="192">
        <v>0</v>
      </c>
      <c r="D169" s="192">
        <v>0</v>
      </c>
      <c r="E169" s="190">
        <v>4</v>
      </c>
      <c r="F169" s="190">
        <v>6</v>
      </c>
      <c r="G169" s="192">
        <v>0</v>
      </c>
      <c r="H169" s="192">
        <v>0</v>
      </c>
      <c r="I169" s="192">
        <v>0</v>
      </c>
      <c r="J169" s="190">
        <v>3</v>
      </c>
      <c r="K169" s="192">
        <v>0</v>
      </c>
      <c r="L169" s="190">
        <v>15</v>
      </c>
    </row>
    <row r="170" spans="1:12" ht="16.5" customHeight="1" x14ac:dyDescent="0.2">
      <c r="A170" s="183" t="s">
        <v>31</v>
      </c>
      <c r="B170" s="184">
        <v>3616</v>
      </c>
      <c r="C170" s="184">
        <v>49</v>
      </c>
      <c r="D170" s="184">
        <v>16</v>
      </c>
      <c r="E170" s="184">
        <v>678</v>
      </c>
      <c r="F170" s="184">
        <v>1937</v>
      </c>
      <c r="G170" s="184">
        <v>77</v>
      </c>
      <c r="H170" s="184">
        <v>28</v>
      </c>
      <c r="I170" s="184">
        <v>150</v>
      </c>
      <c r="J170" s="184">
        <v>593</v>
      </c>
      <c r="K170" s="184">
        <v>4</v>
      </c>
      <c r="L170" s="184">
        <v>84</v>
      </c>
    </row>
    <row r="171" spans="1:12" ht="16.5" customHeight="1" x14ac:dyDescent="0.2">
      <c r="A171" s="191" t="s">
        <v>283</v>
      </c>
      <c r="B171" s="190">
        <v>49</v>
      </c>
      <c r="C171" s="190">
        <v>14</v>
      </c>
      <c r="D171" s="190">
        <v>4</v>
      </c>
      <c r="E171" s="190">
        <v>21</v>
      </c>
      <c r="F171" s="190">
        <v>5</v>
      </c>
      <c r="G171" s="190">
        <v>2</v>
      </c>
      <c r="H171" s="192">
        <v>0</v>
      </c>
      <c r="I171" s="190">
        <v>1</v>
      </c>
      <c r="J171" s="190">
        <v>1</v>
      </c>
      <c r="K171" s="192">
        <v>0</v>
      </c>
      <c r="L171" s="190">
        <v>1</v>
      </c>
    </row>
    <row r="172" spans="1:12" ht="16.5" customHeight="1" x14ac:dyDescent="0.2">
      <c r="A172" s="186" t="s">
        <v>284</v>
      </c>
      <c r="B172" s="184">
        <v>23</v>
      </c>
      <c r="C172" s="184">
        <v>5</v>
      </c>
      <c r="D172" s="184">
        <v>3</v>
      </c>
      <c r="E172" s="184">
        <v>9</v>
      </c>
      <c r="F172" s="184">
        <v>5</v>
      </c>
      <c r="G172" s="187">
        <v>0</v>
      </c>
      <c r="H172" s="187">
        <v>0</v>
      </c>
      <c r="I172" s="187">
        <v>0</v>
      </c>
      <c r="J172" s="184">
        <v>1</v>
      </c>
      <c r="K172" s="187">
        <v>0</v>
      </c>
      <c r="L172" s="187">
        <v>0</v>
      </c>
    </row>
    <row r="173" spans="1:12" ht="16.5" customHeight="1" x14ac:dyDescent="0.2">
      <c r="A173" s="191" t="s">
        <v>285</v>
      </c>
      <c r="B173" s="190">
        <v>667</v>
      </c>
      <c r="C173" s="190">
        <v>21</v>
      </c>
      <c r="D173" s="190">
        <v>3</v>
      </c>
      <c r="E173" s="190">
        <v>352</v>
      </c>
      <c r="F173" s="190">
        <v>232</v>
      </c>
      <c r="G173" s="190">
        <v>13</v>
      </c>
      <c r="H173" s="190">
        <v>2</v>
      </c>
      <c r="I173" s="190">
        <v>9</v>
      </c>
      <c r="J173" s="190">
        <v>27</v>
      </c>
      <c r="K173" s="192">
        <v>0</v>
      </c>
      <c r="L173" s="190">
        <v>8</v>
      </c>
    </row>
    <row r="174" spans="1:12" ht="16.5" customHeight="1" x14ac:dyDescent="0.2">
      <c r="A174" s="186" t="s">
        <v>286</v>
      </c>
      <c r="B174" s="184">
        <v>1918</v>
      </c>
      <c r="C174" s="184">
        <v>7</v>
      </c>
      <c r="D174" s="184">
        <v>5</v>
      </c>
      <c r="E174" s="184">
        <v>238</v>
      </c>
      <c r="F174" s="184">
        <v>1421</v>
      </c>
      <c r="G174" s="184">
        <v>21</v>
      </c>
      <c r="H174" s="184">
        <v>1</v>
      </c>
      <c r="I174" s="184">
        <v>18</v>
      </c>
      <c r="J174" s="184">
        <v>185</v>
      </c>
      <c r="K174" s="184">
        <v>1</v>
      </c>
      <c r="L174" s="184">
        <v>21</v>
      </c>
    </row>
    <row r="175" spans="1:12" ht="16.5" customHeight="1" x14ac:dyDescent="0.2">
      <c r="A175" s="191" t="s">
        <v>287</v>
      </c>
      <c r="B175" s="190">
        <v>72</v>
      </c>
      <c r="C175" s="190">
        <v>1</v>
      </c>
      <c r="D175" s="190">
        <v>1</v>
      </c>
      <c r="E175" s="190">
        <v>13</v>
      </c>
      <c r="F175" s="190">
        <v>21</v>
      </c>
      <c r="G175" s="190">
        <v>22</v>
      </c>
      <c r="H175" s="190">
        <v>1</v>
      </c>
      <c r="I175" s="190">
        <v>6</v>
      </c>
      <c r="J175" s="190">
        <v>4</v>
      </c>
      <c r="K175" s="192">
        <v>0</v>
      </c>
      <c r="L175" s="190">
        <v>3</v>
      </c>
    </row>
    <row r="176" spans="1:12" ht="16.5" customHeight="1" x14ac:dyDescent="0.2">
      <c r="A176" s="186" t="s">
        <v>288</v>
      </c>
      <c r="B176" s="184">
        <v>24</v>
      </c>
      <c r="C176" s="187">
        <v>0</v>
      </c>
      <c r="D176" s="187">
        <v>0</v>
      </c>
      <c r="E176" s="184">
        <v>1</v>
      </c>
      <c r="F176" s="184">
        <v>3</v>
      </c>
      <c r="G176" s="184">
        <v>4</v>
      </c>
      <c r="H176" s="184">
        <v>10</v>
      </c>
      <c r="I176" s="184">
        <v>3</v>
      </c>
      <c r="J176" s="184">
        <v>1</v>
      </c>
      <c r="K176" s="187">
        <v>0</v>
      </c>
      <c r="L176" s="184">
        <v>2</v>
      </c>
    </row>
    <row r="177" spans="1:12" ht="16.5" customHeight="1" x14ac:dyDescent="0.2">
      <c r="A177" s="191" t="s">
        <v>289</v>
      </c>
      <c r="B177" s="190">
        <v>163</v>
      </c>
      <c r="C177" s="190">
        <v>1</v>
      </c>
      <c r="D177" s="192">
        <v>0</v>
      </c>
      <c r="E177" s="190">
        <v>13</v>
      </c>
      <c r="F177" s="190">
        <v>28</v>
      </c>
      <c r="G177" s="190">
        <v>6</v>
      </c>
      <c r="H177" s="190">
        <v>6</v>
      </c>
      <c r="I177" s="190">
        <v>81</v>
      </c>
      <c r="J177" s="190">
        <v>26</v>
      </c>
      <c r="K177" s="190">
        <v>1</v>
      </c>
      <c r="L177" s="190">
        <v>1</v>
      </c>
    </row>
    <row r="178" spans="1:12" ht="16.5" customHeight="1" x14ac:dyDescent="0.2">
      <c r="A178" s="186" t="s">
        <v>290</v>
      </c>
      <c r="B178" s="184">
        <v>613</v>
      </c>
      <c r="C178" s="187">
        <v>0</v>
      </c>
      <c r="D178" s="187">
        <v>0</v>
      </c>
      <c r="E178" s="184">
        <v>23</v>
      </c>
      <c r="F178" s="184">
        <v>199</v>
      </c>
      <c r="G178" s="184">
        <v>8</v>
      </c>
      <c r="H178" s="184">
        <v>8</v>
      </c>
      <c r="I178" s="184">
        <v>31</v>
      </c>
      <c r="J178" s="184">
        <v>337</v>
      </c>
      <c r="K178" s="184">
        <v>1</v>
      </c>
      <c r="L178" s="184">
        <v>6</v>
      </c>
    </row>
    <row r="179" spans="1:12" ht="16.5" customHeight="1" x14ac:dyDescent="0.2">
      <c r="A179" s="191" t="s">
        <v>291</v>
      </c>
      <c r="B179" s="190">
        <v>9</v>
      </c>
      <c r="C179" s="192">
        <v>0</v>
      </c>
      <c r="D179" s="192">
        <v>0</v>
      </c>
      <c r="E179" s="190">
        <v>1</v>
      </c>
      <c r="F179" s="190">
        <v>1</v>
      </c>
      <c r="G179" s="192">
        <v>0</v>
      </c>
      <c r="H179" s="192">
        <v>0</v>
      </c>
      <c r="I179" s="192">
        <v>0</v>
      </c>
      <c r="J179" s="190">
        <v>6</v>
      </c>
      <c r="K179" s="190">
        <v>1</v>
      </c>
      <c r="L179" s="192">
        <v>0</v>
      </c>
    </row>
    <row r="180" spans="1:12" ht="16.5" customHeight="1" x14ac:dyDescent="0.2">
      <c r="A180" s="186" t="s">
        <v>292</v>
      </c>
      <c r="B180" s="184">
        <v>78</v>
      </c>
      <c r="C180" s="187">
        <v>0</v>
      </c>
      <c r="D180" s="187">
        <v>0</v>
      </c>
      <c r="E180" s="184">
        <v>7</v>
      </c>
      <c r="F180" s="184">
        <v>22</v>
      </c>
      <c r="G180" s="184">
        <v>1</v>
      </c>
      <c r="H180" s="187">
        <v>0</v>
      </c>
      <c r="I180" s="184">
        <v>1</v>
      </c>
      <c r="J180" s="184">
        <v>5</v>
      </c>
      <c r="K180" s="187">
        <v>0</v>
      </c>
      <c r="L180" s="184">
        <v>42</v>
      </c>
    </row>
    <row r="181" spans="1:12" ht="16.5" customHeight="1" x14ac:dyDescent="0.2">
      <c r="A181" s="193" t="s">
        <v>32</v>
      </c>
      <c r="B181" s="190">
        <v>1208</v>
      </c>
      <c r="C181" s="190">
        <v>13</v>
      </c>
      <c r="D181" s="190">
        <v>6</v>
      </c>
      <c r="E181" s="190">
        <v>273</v>
      </c>
      <c r="F181" s="190">
        <v>541</v>
      </c>
      <c r="G181" s="190">
        <v>114</v>
      </c>
      <c r="H181" s="190">
        <v>11</v>
      </c>
      <c r="I181" s="190">
        <v>75</v>
      </c>
      <c r="J181" s="190">
        <v>86</v>
      </c>
      <c r="K181" s="190">
        <v>1</v>
      </c>
      <c r="L181" s="190">
        <v>88</v>
      </c>
    </row>
    <row r="182" spans="1:12" ht="16.5" customHeight="1" x14ac:dyDescent="0.2">
      <c r="A182" s="186" t="s">
        <v>283</v>
      </c>
      <c r="B182" s="184">
        <v>11</v>
      </c>
      <c r="C182" s="184">
        <v>2</v>
      </c>
      <c r="D182" s="187">
        <v>0</v>
      </c>
      <c r="E182" s="184">
        <v>5</v>
      </c>
      <c r="F182" s="184">
        <v>3</v>
      </c>
      <c r="G182" s="187">
        <v>0</v>
      </c>
      <c r="H182" s="184">
        <v>1</v>
      </c>
      <c r="I182" s="187">
        <v>0</v>
      </c>
      <c r="J182" s="187">
        <v>0</v>
      </c>
      <c r="K182" s="187">
        <v>0</v>
      </c>
      <c r="L182" s="187">
        <v>0</v>
      </c>
    </row>
    <row r="183" spans="1:12" ht="16.5" customHeight="1" x14ac:dyDescent="0.2">
      <c r="A183" s="191" t="s">
        <v>284</v>
      </c>
      <c r="B183" s="190">
        <v>2</v>
      </c>
      <c r="C183" s="192">
        <v>0</v>
      </c>
      <c r="D183" s="190">
        <v>1</v>
      </c>
      <c r="E183" s="192">
        <v>0</v>
      </c>
      <c r="F183" s="192">
        <v>0</v>
      </c>
      <c r="G183" s="190">
        <v>1</v>
      </c>
      <c r="H183" s="192">
        <v>0</v>
      </c>
      <c r="I183" s="192">
        <v>0</v>
      </c>
      <c r="J183" s="192">
        <v>0</v>
      </c>
      <c r="K183" s="192">
        <v>0</v>
      </c>
      <c r="L183" s="192">
        <v>0</v>
      </c>
    </row>
    <row r="184" spans="1:12" ht="16.5" customHeight="1" x14ac:dyDescent="0.2">
      <c r="A184" s="186" t="s">
        <v>285</v>
      </c>
      <c r="B184" s="184">
        <v>295</v>
      </c>
      <c r="C184" s="184">
        <v>5</v>
      </c>
      <c r="D184" s="184">
        <v>4</v>
      </c>
      <c r="E184" s="184">
        <v>150</v>
      </c>
      <c r="F184" s="184">
        <v>102</v>
      </c>
      <c r="G184" s="184">
        <v>14</v>
      </c>
      <c r="H184" s="184">
        <v>2</v>
      </c>
      <c r="I184" s="184">
        <v>4</v>
      </c>
      <c r="J184" s="184">
        <v>8</v>
      </c>
      <c r="K184" s="187">
        <v>0</v>
      </c>
      <c r="L184" s="184">
        <v>6</v>
      </c>
    </row>
    <row r="185" spans="1:12" ht="16.5" customHeight="1" x14ac:dyDescent="0.2">
      <c r="A185" s="191" t="s">
        <v>286</v>
      </c>
      <c r="B185" s="190">
        <v>538</v>
      </c>
      <c r="C185" s="190">
        <v>4</v>
      </c>
      <c r="D185" s="190">
        <v>1</v>
      </c>
      <c r="E185" s="190">
        <v>86</v>
      </c>
      <c r="F185" s="190">
        <v>372</v>
      </c>
      <c r="G185" s="190">
        <v>22</v>
      </c>
      <c r="H185" s="190">
        <v>1</v>
      </c>
      <c r="I185" s="190">
        <v>10</v>
      </c>
      <c r="J185" s="190">
        <v>29</v>
      </c>
      <c r="K185" s="192">
        <v>0</v>
      </c>
      <c r="L185" s="190">
        <v>13</v>
      </c>
    </row>
    <row r="186" spans="1:12" ht="16.5" customHeight="1" x14ac:dyDescent="0.2">
      <c r="A186" s="186" t="s">
        <v>287</v>
      </c>
      <c r="B186" s="184">
        <v>118</v>
      </c>
      <c r="C186" s="184">
        <v>2</v>
      </c>
      <c r="D186" s="187">
        <v>0</v>
      </c>
      <c r="E186" s="184">
        <v>19</v>
      </c>
      <c r="F186" s="184">
        <v>17</v>
      </c>
      <c r="G186" s="184">
        <v>57</v>
      </c>
      <c r="H186" s="184">
        <v>3</v>
      </c>
      <c r="I186" s="184">
        <v>15</v>
      </c>
      <c r="J186" s="187">
        <v>0</v>
      </c>
      <c r="K186" s="187">
        <v>0</v>
      </c>
      <c r="L186" s="184">
        <v>5</v>
      </c>
    </row>
    <row r="187" spans="1:12" ht="16.5" customHeight="1" x14ac:dyDescent="0.2">
      <c r="A187" s="191" t="s">
        <v>288</v>
      </c>
      <c r="B187" s="190">
        <v>9</v>
      </c>
      <c r="C187" s="192">
        <v>0</v>
      </c>
      <c r="D187" s="192">
        <v>0</v>
      </c>
      <c r="E187" s="190">
        <v>1</v>
      </c>
      <c r="F187" s="190">
        <v>2</v>
      </c>
      <c r="G187" s="190">
        <v>2</v>
      </c>
      <c r="H187" s="190">
        <v>4</v>
      </c>
      <c r="I187" s="192">
        <v>0</v>
      </c>
      <c r="J187" s="192">
        <v>0</v>
      </c>
      <c r="K187" s="192">
        <v>0</v>
      </c>
      <c r="L187" s="192">
        <v>0</v>
      </c>
    </row>
    <row r="188" spans="1:12" ht="16.5" customHeight="1" x14ac:dyDescent="0.2">
      <c r="A188" s="186" t="s">
        <v>289</v>
      </c>
      <c r="B188" s="184">
        <v>83</v>
      </c>
      <c r="C188" s="187">
        <v>0</v>
      </c>
      <c r="D188" s="187">
        <v>0</v>
      </c>
      <c r="E188" s="184">
        <v>7</v>
      </c>
      <c r="F188" s="184">
        <v>15</v>
      </c>
      <c r="G188" s="184">
        <v>13</v>
      </c>
      <c r="H188" s="187">
        <v>0</v>
      </c>
      <c r="I188" s="184">
        <v>37</v>
      </c>
      <c r="J188" s="184">
        <v>9</v>
      </c>
      <c r="K188" s="187">
        <v>0</v>
      </c>
      <c r="L188" s="184">
        <v>2</v>
      </c>
    </row>
    <row r="189" spans="1:12" ht="16.5" customHeight="1" x14ac:dyDescent="0.2">
      <c r="A189" s="191" t="s">
        <v>290</v>
      </c>
      <c r="B189" s="190">
        <v>85</v>
      </c>
      <c r="C189" s="192">
        <v>0</v>
      </c>
      <c r="D189" s="192">
        <v>0</v>
      </c>
      <c r="E189" s="190">
        <v>3</v>
      </c>
      <c r="F189" s="190">
        <v>29</v>
      </c>
      <c r="G189" s="190">
        <v>4</v>
      </c>
      <c r="H189" s="192">
        <v>0</v>
      </c>
      <c r="I189" s="190">
        <v>9</v>
      </c>
      <c r="J189" s="190">
        <v>38</v>
      </c>
      <c r="K189" s="190">
        <v>1</v>
      </c>
      <c r="L189" s="190">
        <v>1</v>
      </c>
    </row>
    <row r="190" spans="1:12" ht="16.5" customHeight="1" x14ac:dyDescent="0.2">
      <c r="A190" s="186" t="s">
        <v>292</v>
      </c>
      <c r="B190" s="184">
        <v>67</v>
      </c>
      <c r="C190" s="187">
        <v>0</v>
      </c>
      <c r="D190" s="187">
        <v>0</v>
      </c>
      <c r="E190" s="184">
        <v>2</v>
      </c>
      <c r="F190" s="184">
        <v>1</v>
      </c>
      <c r="G190" s="184">
        <v>1</v>
      </c>
      <c r="H190" s="187">
        <v>0</v>
      </c>
      <c r="I190" s="187">
        <v>0</v>
      </c>
      <c r="J190" s="184">
        <v>2</v>
      </c>
      <c r="K190" s="187">
        <v>0</v>
      </c>
      <c r="L190" s="184">
        <v>61</v>
      </c>
    </row>
    <row r="191" spans="1:12" ht="16.5" customHeight="1" x14ac:dyDescent="0.2">
      <c r="A191" s="189" t="s">
        <v>296</v>
      </c>
      <c r="B191" s="625">
        <f>+B192+B202+B213+B223+B233+B243</f>
        <v>2213</v>
      </c>
      <c r="C191" s="625">
        <f t="shared" ref="C191:L191" si="2">+C192+C202+C213+C223+C233+C243</f>
        <v>31</v>
      </c>
      <c r="D191" s="625">
        <f t="shared" si="2"/>
        <v>16</v>
      </c>
      <c r="E191" s="625">
        <f t="shared" si="2"/>
        <v>634</v>
      </c>
      <c r="F191" s="625">
        <f t="shared" si="2"/>
        <v>1043</v>
      </c>
      <c r="G191" s="625">
        <f t="shared" si="2"/>
        <v>83</v>
      </c>
      <c r="H191" s="625">
        <f t="shared" si="2"/>
        <v>27</v>
      </c>
      <c r="I191" s="625">
        <f t="shared" si="2"/>
        <v>75</v>
      </c>
      <c r="J191" s="625">
        <f t="shared" si="2"/>
        <v>243</v>
      </c>
      <c r="K191" s="625">
        <f t="shared" si="2"/>
        <v>4</v>
      </c>
      <c r="L191" s="625">
        <f t="shared" si="2"/>
        <v>57</v>
      </c>
    </row>
    <row r="192" spans="1:12" ht="16.5" customHeight="1" x14ac:dyDescent="0.2">
      <c r="A192" s="183" t="s">
        <v>34</v>
      </c>
      <c r="B192" s="184">
        <v>391</v>
      </c>
      <c r="C192" s="184">
        <v>4</v>
      </c>
      <c r="D192" s="184">
        <v>5</v>
      </c>
      <c r="E192" s="184">
        <v>124</v>
      </c>
      <c r="F192" s="184">
        <v>155</v>
      </c>
      <c r="G192" s="184">
        <v>20</v>
      </c>
      <c r="H192" s="184">
        <v>4</v>
      </c>
      <c r="I192" s="184">
        <v>23</v>
      </c>
      <c r="J192" s="184">
        <v>51</v>
      </c>
      <c r="K192" s="187">
        <v>0</v>
      </c>
      <c r="L192" s="184">
        <v>5</v>
      </c>
    </row>
    <row r="193" spans="1:12" ht="16.5" customHeight="1" x14ac:dyDescent="0.2">
      <c r="A193" s="191" t="s">
        <v>283</v>
      </c>
      <c r="B193" s="190">
        <v>1</v>
      </c>
      <c r="C193" s="192">
        <v>0</v>
      </c>
      <c r="D193" s="192">
        <v>0</v>
      </c>
      <c r="E193" s="190">
        <v>1</v>
      </c>
      <c r="F193" s="192">
        <v>0</v>
      </c>
      <c r="G193" s="192">
        <v>0</v>
      </c>
      <c r="H193" s="192">
        <v>0</v>
      </c>
      <c r="I193" s="192">
        <v>0</v>
      </c>
      <c r="J193" s="192">
        <v>0</v>
      </c>
      <c r="K193" s="192">
        <v>0</v>
      </c>
      <c r="L193" s="192">
        <v>0</v>
      </c>
    </row>
    <row r="194" spans="1:12" ht="16.5" customHeight="1" x14ac:dyDescent="0.2">
      <c r="A194" s="186" t="s">
        <v>284</v>
      </c>
      <c r="B194" s="184">
        <v>1</v>
      </c>
      <c r="C194" s="187">
        <v>0</v>
      </c>
      <c r="D194" s="184">
        <v>1</v>
      </c>
      <c r="E194" s="187">
        <v>0</v>
      </c>
      <c r="F194" s="187">
        <v>0</v>
      </c>
      <c r="G194" s="187">
        <v>0</v>
      </c>
      <c r="H194" s="187">
        <v>0</v>
      </c>
      <c r="I194" s="187">
        <v>0</v>
      </c>
      <c r="J194" s="187">
        <v>0</v>
      </c>
      <c r="K194" s="187">
        <v>0</v>
      </c>
      <c r="L194" s="187">
        <v>0</v>
      </c>
    </row>
    <row r="195" spans="1:12" ht="16.5" customHeight="1" x14ac:dyDescent="0.2">
      <c r="A195" s="191" t="s">
        <v>285</v>
      </c>
      <c r="B195" s="190">
        <v>129</v>
      </c>
      <c r="C195" s="190">
        <v>3</v>
      </c>
      <c r="D195" s="190">
        <v>4</v>
      </c>
      <c r="E195" s="190">
        <v>83</v>
      </c>
      <c r="F195" s="190">
        <v>29</v>
      </c>
      <c r="G195" s="190">
        <v>6</v>
      </c>
      <c r="H195" s="190">
        <v>1</v>
      </c>
      <c r="I195" s="192">
        <v>0</v>
      </c>
      <c r="J195" s="190">
        <v>2</v>
      </c>
      <c r="K195" s="192">
        <v>0</v>
      </c>
      <c r="L195" s="190">
        <v>1</v>
      </c>
    </row>
    <row r="196" spans="1:12" ht="16.5" customHeight="1" x14ac:dyDescent="0.2">
      <c r="A196" s="186" t="s">
        <v>286</v>
      </c>
      <c r="B196" s="184">
        <v>147</v>
      </c>
      <c r="C196" s="187">
        <v>0</v>
      </c>
      <c r="D196" s="187">
        <v>0</v>
      </c>
      <c r="E196" s="184">
        <v>26</v>
      </c>
      <c r="F196" s="184">
        <v>94</v>
      </c>
      <c r="G196" s="184">
        <v>7</v>
      </c>
      <c r="H196" s="187">
        <v>0</v>
      </c>
      <c r="I196" s="184">
        <v>5</v>
      </c>
      <c r="J196" s="184">
        <v>14</v>
      </c>
      <c r="K196" s="187">
        <v>0</v>
      </c>
      <c r="L196" s="184">
        <v>1</v>
      </c>
    </row>
    <row r="197" spans="1:12" ht="16.5" customHeight="1" x14ac:dyDescent="0.2">
      <c r="A197" s="191" t="s">
        <v>287</v>
      </c>
      <c r="B197" s="190">
        <v>18</v>
      </c>
      <c r="C197" s="190">
        <v>1</v>
      </c>
      <c r="D197" s="192">
        <v>0</v>
      </c>
      <c r="E197" s="190">
        <v>7</v>
      </c>
      <c r="F197" s="190">
        <v>3</v>
      </c>
      <c r="G197" s="190">
        <v>4</v>
      </c>
      <c r="H197" s="192">
        <v>0</v>
      </c>
      <c r="I197" s="190">
        <v>1</v>
      </c>
      <c r="J197" s="190">
        <v>2</v>
      </c>
      <c r="K197" s="192">
        <v>0</v>
      </c>
      <c r="L197" s="192">
        <v>0</v>
      </c>
    </row>
    <row r="198" spans="1:12" ht="16.5" customHeight="1" x14ac:dyDescent="0.2">
      <c r="A198" s="186" t="s">
        <v>288</v>
      </c>
      <c r="B198" s="184">
        <v>2</v>
      </c>
      <c r="C198" s="187">
        <v>0</v>
      </c>
      <c r="D198" s="187">
        <v>0</v>
      </c>
      <c r="E198" s="187">
        <v>0</v>
      </c>
      <c r="F198" s="184">
        <v>1</v>
      </c>
      <c r="G198" s="187">
        <v>0</v>
      </c>
      <c r="H198" s="184">
        <v>1</v>
      </c>
      <c r="I198" s="187">
        <v>0</v>
      </c>
      <c r="J198" s="187">
        <v>0</v>
      </c>
      <c r="K198" s="187">
        <v>0</v>
      </c>
      <c r="L198" s="187">
        <v>0</v>
      </c>
    </row>
    <row r="199" spans="1:12" ht="16.5" customHeight="1" x14ac:dyDescent="0.2">
      <c r="A199" s="191" t="s">
        <v>289</v>
      </c>
      <c r="B199" s="190">
        <v>24</v>
      </c>
      <c r="C199" s="192">
        <v>0</v>
      </c>
      <c r="D199" s="192">
        <v>0</v>
      </c>
      <c r="E199" s="190">
        <v>3</v>
      </c>
      <c r="F199" s="190">
        <v>3</v>
      </c>
      <c r="G199" s="190">
        <v>3</v>
      </c>
      <c r="H199" s="190">
        <v>1</v>
      </c>
      <c r="I199" s="190">
        <v>10</v>
      </c>
      <c r="J199" s="190">
        <v>4</v>
      </c>
      <c r="K199" s="192">
        <v>0</v>
      </c>
      <c r="L199" s="192">
        <v>0</v>
      </c>
    </row>
    <row r="200" spans="1:12" ht="16.5" customHeight="1" x14ac:dyDescent="0.2">
      <c r="A200" s="186" t="s">
        <v>290</v>
      </c>
      <c r="B200" s="184">
        <v>61</v>
      </c>
      <c r="C200" s="187">
        <v>0</v>
      </c>
      <c r="D200" s="187">
        <v>0</v>
      </c>
      <c r="E200" s="184">
        <v>3</v>
      </c>
      <c r="F200" s="184">
        <v>21</v>
      </c>
      <c r="G200" s="187">
        <v>0</v>
      </c>
      <c r="H200" s="184">
        <v>1</v>
      </c>
      <c r="I200" s="184">
        <v>7</v>
      </c>
      <c r="J200" s="184">
        <v>29</v>
      </c>
      <c r="K200" s="187">
        <v>0</v>
      </c>
      <c r="L200" s="187">
        <v>0</v>
      </c>
    </row>
    <row r="201" spans="1:12" ht="16.5" customHeight="1" x14ac:dyDescent="0.2">
      <c r="A201" s="191" t="s">
        <v>292</v>
      </c>
      <c r="B201" s="190">
        <v>8</v>
      </c>
      <c r="C201" s="192">
        <v>0</v>
      </c>
      <c r="D201" s="192">
        <v>0</v>
      </c>
      <c r="E201" s="190">
        <v>1</v>
      </c>
      <c r="F201" s="190">
        <v>4</v>
      </c>
      <c r="G201" s="192">
        <v>0</v>
      </c>
      <c r="H201" s="192">
        <v>0</v>
      </c>
      <c r="I201" s="192">
        <v>0</v>
      </c>
      <c r="J201" s="192">
        <v>0</v>
      </c>
      <c r="K201" s="192">
        <v>0</v>
      </c>
      <c r="L201" s="190">
        <v>3</v>
      </c>
    </row>
    <row r="202" spans="1:12" ht="16.5" customHeight="1" x14ac:dyDescent="0.2">
      <c r="A202" s="183" t="s">
        <v>35</v>
      </c>
      <c r="B202" s="184">
        <v>340</v>
      </c>
      <c r="C202" s="184">
        <v>2</v>
      </c>
      <c r="D202" s="184">
        <v>1</v>
      </c>
      <c r="E202" s="184">
        <v>93</v>
      </c>
      <c r="F202" s="184">
        <v>153</v>
      </c>
      <c r="G202" s="184">
        <v>7</v>
      </c>
      <c r="H202" s="184">
        <v>10</v>
      </c>
      <c r="I202" s="184">
        <v>23</v>
      </c>
      <c r="J202" s="184">
        <v>40</v>
      </c>
      <c r="K202" s="184">
        <v>4</v>
      </c>
      <c r="L202" s="184">
        <v>7</v>
      </c>
    </row>
    <row r="203" spans="1:12" ht="16.5" customHeight="1" x14ac:dyDescent="0.2">
      <c r="A203" s="191" t="s">
        <v>283</v>
      </c>
      <c r="B203" s="190">
        <v>4</v>
      </c>
      <c r="C203" s="192">
        <v>0</v>
      </c>
      <c r="D203" s="192">
        <v>0</v>
      </c>
      <c r="E203" s="190">
        <v>1</v>
      </c>
      <c r="F203" s="190">
        <v>1</v>
      </c>
      <c r="G203" s="190">
        <v>1</v>
      </c>
      <c r="H203" s="192">
        <v>0</v>
      </c>
      <c r="I203" s="190">
        <v>1</v>
      </c>
      <c r="J203" s="192">
        <v>0</v>
      </c>
      <c r="K203" s="192">
        <v>0</v>
      </c>
      <c r="L203" s="192">
        <v>0</v>
      </c>
    </row>
    <row r="204" spans="1:12" ht="16.5" customHeight="1" x14ac:dyDescent="0.2">
      <c r="A204" s="186" t="s">
        <v>284</v>
      </c>
      <c r="B204" s="184">
        <v>1</v>
      </c>
      <c r="C204" s="187">
        <v>0</v>
      </c>
      <c r="D204" s="184">
        <v>1</v>
      </c>
      <c r="E204" s="187">
        <v>0</v>
      </c>
      <c r="F204" s="187">
        <v>0</v>
      </c>
      <c r="G204" s="187">
        <v>0</v>
      </c>
      <c r="H204" s="187">
        <v>0</v>
      </c>
      <c r="I204" s="187">
        <v>0</v>
      </c>
      <c r="J204" s="187">
        <v>0</v>
      </c>
      <c r="K204" s="187">
        <v>0</v>
      </c>
      <c r="L204" s="187">
        <v>0</v>
      </c>
    </row>
    <row r="205" spans="1:12" ht="16.5" customHeight="1" x14ac:dyDescent="0.2">
      <c r="A205" s="191" t="s">
        <v>285</v>
      </c>
      <c r="B205" s="190">
        <v>63</v>
      </c>
      <c r="C205" s="192">
        <v>0</v>
      </c>
      <c r="D205" s="192">
        <v>0</v>
      </c>
      <c r="E205" s="190">
        <v>47</v>
      </c>
      <c r="F205" s="190">
        <v>13</v>
      </c>
      <c r="G205" s="190">
        <v>1</v>
      </c>
      <c r="H205" s="192">
        <v>0</v>
      </c>
      <c r="I205" s="192">
        <v>0</v>
      </c>
      <c r="J205" s="190">
        <v>2</v>
      </c>
      <c r="K205" s="192">
        <v>0</v>
      </c>
      <c r="L205" s="192">
        <v>0</v>
      </c>
    </row>
    <row r="206" spans="1:12" ht="16.5" customHeight="1" x14ac:dyDescent="0.2">
      <c r="A206" s="186" t="s">
        <v>286</v>
      </c>
      <c r="B206" s="184">
        <v>177</v>
      </c>
      <c r="C206" s="187">
        <v>0</v>
      </c>
      <c r="D206" s="187">
        <v>0</v>
      </c>
      <c r="E206" s="184">
        <v>38</v>
      </c>
      <c r="F206" s="184">
        <v>107</v>
      </c>
      <c r="G206" s="184">
        <v>4</v>
      </c>
      <c r="H206" s="184">
        <v>2</v>
      </c>
      <c r="I206" s="184">
        <v>8</v>
      </c>
      <c r="J206" s="184">
        <v>15</v>
      </c>
      <c r="K206" s="187">
        <v>0</v>
      </c>
      <c r="L206" s="184">
        <v>3</v>
      </c>
    </row>
    <row r="207" spans="1:12" ht="16.5" customHeight="1" x14ac:dyDescent="0.2">
      <c r="A207" s="191" t="s">
        <v>287</v>
      </c>
      <c r="B207" s="190">
        <v>3</v>
      </c>
      <c r="C207" s="192">
        <v>0</v>
      </c>
      <c r="D207" s="192">
        <v>0</v>
      </c>
      <c r="E207" s="192">
        <v>0</v>
      </c>
      <c r="F207" s="192">
        <v>0</v>
      </c>
      <c r="G207" s="190">
        <v>1</v>
      </c>
      <c r="H207" s="192">
        <v>0</v>
      </c>
      <c r="I207" s="190">
        <v>1</v>
      </c>
      <c r="J207" s="190">
        <v>1</v>
      </c>
      <c r="K207" s="192">
        <v>0</v>
      </c>
      <c r="L207" s="192">
        <v>0</v>
      </c>
    </row>
    <row r="208" spans="1:12" ht="16.5" customHeight="1" x14ac:dyDescent="0.2">
      <c r="A208" s="186" t="s">
        <v>288</v>
      </c>
      <c r="B208" s="184">
        <v>11</v>
      </c>
      <c r="C208" s="187">
        <v>0</v>
      </c>
      <c r="D208" s="187">
        <v>0</v>
      </c>
      <c r="E208" s="184">
        <v>2</v>
      </c>
      <c r="F208" s="184">
        <v>1</v>
      </c>
      <c r="G208" s="187">
        <v>0</v>
      </c>
      <c r="H208" s="184">
        <v>8</v>
      </c>
      <c r="I208" s="187">
        <v>0</v>
      </c>
      <c r="J208" s="187">
        <v>0</v>
      </c>
      <c r="K208" s="187">
        <v>0</v>
      </c>
      <c r="L208" s="187">
        <v>0</v>
      </c>
    </row>
    <row r="209" spans="1:12" ht="16.5" customHeight="1" x14ac:dyDescent="0.2">
      <c r="A209" s="191" t="s">
        <v>289</v>
      </c>
      <c r="B209" s="190">
        <v>19</v>
      </c>
      <c r="C209" s="190">
        <v>1</v>
      </c>
      <c r="D209" s="192">
        <v>0</v>
      </c>
      <c r="E209" s="192">
        <v>0</v>
      </c>
      <c r="F209" s="190">
        <v>9</v>
      </c>
      <c r="G209" s="192">
        <v>0</v>
      </c>
      <c r="H209" s="192">
        <v>0</v>
      </c>
      <c r="I209" s="190">
        <v>6</v>
      </c>
      <c r="J209" s="190">
        <v>3</v>
      </c>
      <c r="K209" s="192">
        <v>0</v>
      </c>
      <c r="L209" s="192">
        <v>0</v>
      </c>
    </row>
    <row r="210" spans="1:12" ht="16.5" customHeight="1" x14ac:dyDescent="0.2">
      <c r="A210" s="186" t="s">
        <v>290</v>
      </c>
      <c r="B210" s="184">
        <v>50</v>
      </c>
      <c r="C210" s="184">
        <v>1</v>
      </c>
      <c r="D210" s="187">
        <v>0</v>
      </c>
      <c r="E210" s="184">
        <v>3</v>
      </c>
      <c r="F210" s="184">
        <v>22</v>
      </c>
      <c r="G210" s="187">
        <v>0</v>
      </c>
      <c r="H210" s="187">
        <v>0</v>
      </c>
      <c r="I210" s="184">
        <v>6</v>
      </c>
      <c r="J210" s="184">
        <v>18</v>
      </c>
      <c r="K210" s="187">
        <v>0</v>
      </c>
      <c r="L210" s="187">
        <v>0</v>
      </c>
    </row>
    <row r="211" spans="1:12" ht="16.5" customHeight="1" x14ac:dyDescent="0.2">
      <c r="A211" s="191" t="s">
        <v>291</v>
      </c>
      <c r="B211" s="190">
        <v>5</v>
      </c>
      <c r="C211" s="192">
        <v>0</v>
      </c>
      <c r="D211" s="192">
        <v>0</v>
      </c>
      <c r="E211" s="192">
        <v>0</v>
      </c>
      <c r="F211" s="192">
        <v>0</v>
      </c>
      <c r="G211" s="192">
        <v>0</v>
      </c>
      <c r="H211" s="192">
        <v>0</v>
      </c>
      <c r="I211" s="192">
        <v>0</v>
      </c>
      <c r="J211" s="190">
        <v>1</v>
      </c>
      <c r="K211" s="190">
        <v>4</v>
      </c>
      <c r="L211" s="192">
        <v>0</v>
      </c>
    </row>
    <row r="212" spans="1:12" ht="16.5" customHeight="1" x14ac:dyDescent="0.2">
      <c r="A212" s="186" t="s">
        <v>292</v>
      </c>
      <c r="B212" s="184">
        <v>7</v>
      </c>
      <c r="C212" s="187">
        <v>0</v>
      </c>
      <c r="D212" s="187">
        <v>0</v>
      </c>
      <c r="E212" s="184">
        <v>2</v>
      </c>
      <c r="F212" s="187">
        <v>0</v>
      </c>
      <c r="G212" s="187">
        <v>0</v>
      </c>
      <c r="H212" s="187">
        <v>0</v>
      </c>
      <c r="I212" s="184">
        <v>1</v>
      </c>
      <c r="J212" s="187">
        <v>0</v>
      </c>
      <c r="K212" s="187">
        <v>0</v>
      </c>
      <c r="L212" s="184">
        <v>4</v>
      </c>
    </row>
    <row r="213" spans="1:12" ht="16.5" customHeight="1" x14ac:dyDescent="0.2">
      <c r="A213" s="193" t="s">
        <v>36</v>
      </c>
      <c r="B213" s="190">
        <v>284</v>
      </c>
      <c r="C213" s="190">
        <v>13</v>
      </c>
      <c r="D213" s="190">
        <v>2</v>
      </c>
      <c r="E213" s="190">
        <v>48</v>
      </c>
      <c r="F213" s="190">
        <v>159</v>
      </c>
      <c r="G213" s="190">
        <v>4</v>
      </c>
      <c r="H213" s="192">
        <v>0</v>
      </c>
      <c r="I213" s="190">
        <v>4</v>
      </c>
      <c r="J213" s="190">
        <v>50</v>
      </c>
      <c r="K213" s="192">
        <v>0</v>
      </c>
      <c r="L213" s="190">
        <v>4</v>
      </c>
    </row>
    <row r="214" spans="1:12" ht="16.5" customHeight="1" x14ac:dyDescent="0.2">
      <c r="A214" s="186" t="s">
        <v>283</v>
      </c>
      <c r="B214" s="184">
        <v>2</v>
      </c>
      <c r="C214" s="184">
        <v>2</v>
      </c>
      <c r="D214" s="187">
        <v>0</v>
      </c>
      <c r="E214" s="187">
        <v>0</v>
      </c>
      <c r="F214" s="187">
        <v>0</v>
      </c>
      <c r="G214" s="187">
        <v>0</v>
      </c>
      <c r="H214" s="187">
        <v>0</v>
      </c>
      <c r="I214" s="187">
        <v>0</v>
      </c>
      <c r="J214" s="187">
        <v>0</v>
      </c>
      <c r="K214" s="187">
        <v>0</v>
      </c>
      <c r="L214" s="187">
        <v>0</v>
      </c>
    </row>
    <row r="215" spans="1:12" ht="16.5" customHeight="1" x14ac:dyDescent="0.2">
      <c r="A215" s="191" t="s">
        <v>284</v>
      </c>
      <c r="B215" s="190">
        <v>1</v>
      </c>
      <c r="C215" s="192">
        <v>0</v>
      </c>
      <c r="D215" s="192">
        <v>0</v>
      </c>
      <c r="E215" s="190">
        <v>1</v>
      </c>
      <c r="F215" s="192">
        <v>0</v>
      </c>
      <c r="G215" s="192">
        <v>0</v>
      </c>
      <c r="H215" s="192">
        <v>0</v>
      </c>
      <c r="I215" s="192">
        <v>0</v>
      </c>
      <c r="J215" s="192">
        <v>0</v>
      </c>
      <c r="K215" s="192">
        <v>0</v>
      </c>
      <c r="L215" s="192">
        <v>0</v>
      </c>
    </row>
    <row r="216" spans="1:12" ht="16.5" customHeight="1" x14ac:dyDescent="0.2">
      <c r="A216" s="186" t="s">
        <v>285</v>
      </c>
      <c r="B216" s="184">
        <v>40</v>
      </c>
      <c r="C216" s="184">
        <v>4</v>
      </c>
      <c r="D216" s="184">
        <v>1</v>
      </c>
      <c r="E216" s="184">
        <v>25</v>
      </c>
      <c r="F216" s="184">
        <v>8</v>
      </c>
      <c r="G216" s="184">
        <v>1</v>
      </c>
      <c r="H216" s="187">
        <v>0</v>
      </c>
      <c r="I216" s="187">
        <v>0</v>
      </c>
      <c r="J216" s="184">
        <v>1</v>
      </c>
      <c r="K216" s="187">
        <v>0</v>
      </c>
      <c r="L216" s="187">
        <v>0</v>
      </c>
    </row>
    <row r="217" spans="1:12" ht="16.5" customHeight="1" x14ac:dyDescent="0.2">
      <c r="A217" s="191" t="s">
        <v>286</v>
      </c>
      <c r="B217" s="190">
        <v>168</v>
      </c>
      <c r="C217" s="190">
        <v>6</v>
      </c>
      <c r="D217" s="190">
        <v>1</v>
      </c>
      <c r="E217" s="190">
        <v>19</v>
      </c>
      <c r="F217" s="190">
        <v>120</v>
      </c>
      <c r="G217" s="190">
        <v>2</v>
      </c>
      <c r="H217" s="192">
        <v>0</v>
      </c>
      <c r="I217" s="190">
        <v>1</v>
      </c>
      <c r="J217" s="190">
        <v>18</v>
      </c>
      <c r="K217" s="192">
        <v>0</v>
      </c>
      <c r="L217" s="190">
        <v>1</v>
      </c>
    </row>
    <row r="218" spans="1:12" ht="16.5" customHeight="1" x14ac:dyDescent="0.2">
      <c r="A218" s="186" t="s">
        <v>287</v>
      </c>
      <c r="B218" s="184">
        <v>2</v>
      </c>
      <c r="C218" s="187">
        <v>0</v>
      </c>
      <c r="D218" s="187">
        <v>0</v>
      </c>
      <c r="E218" s="187">
        <v>0</v>
      </c>
      <c r="F218" s="184">
        <v>1</v>
      </c>
      <c r="G218" s="187">
        <v>0</v>
      </c>
      <c r="H218" s="187">
        <v>0</v>
      </c>
      <c r="I218" s="187">
        <v>0</v>
      </c>
      <c r="J218" s="184">
        <v>1</v>
      </c>
      <c r="K218" s="187">
        <v>0</v>
      </c>
      <c r="L218" s="187">
        <v>0</v>
      </c>
    </row>
    <row r="219" spans="1:12" ht="16.5" customHeight="1" x14ac:dyDescent="0.2">
      <c r="A219" s="191" t="s">
        <v>288</v>
      </c>
      <c r="B219" s="190">
        <v>2</v>
      </c>
      <c r="C219" s="192">
        <v>0</v>
      </c>
      <c r="D219" s="192">
        <v>0</v>
      </c>
      <c r="E219" s="192">
        <v>0</v>
      </c>
      <c r="F219" s="190">
        <v>1</v>
      </c>
      <c r="G219" s="192">
        <v>0</v>
      </c>
      <c r="H219" s="192">
        <v>0</v>
      </c>
      <c r="I219" s="190">
        <v>1</v>
      </c>
      <c r="J219" s="192">
        <v>0</v>
      </c>
      <c r="K219" s="192">
        <v>0</v>
      </c>
      <c r="L219" s="192">
        <v>0</v>
      </c>
    </row>
    <row r="220" spans="1:12" ht="16.5" customHeight="1" x14ac:dyDescent="0.2">
      <c r="A220" s="186" t="s">
        <v>289</v>
      </c>
      <c r="B220" s="184">
        <v>4</v>
      </c>
      <c r="C220" s="187">
        <v>0</v>
      </c>
      <c r="D220" s="187">
        <v>0</v>
      </c>
      <c r="E220" s="187">
        <v>0</v>
      </c>
      <c r="F220" s="184">
        <v>3</v>
      </c>
      <c r="G220" s="187">
        <v>0</v>
      </c>
      <c r="H220" s="187">
        <v>0</v>
      </c>
      <c r="I220" s="184">
        <v>1</v>
      </c>
      <c r="J220" s="187">
        <v>0</v>
      </c>
      <c r="K220" s="187">
        <v>0</v>
      </c>
      <c r="L220" s="187">
        <v>0</v>
      </c>
    </row>
    <row r="221" spans="1:12" ht="16.5" customHeight="1" x14ac:dyDescent="0.2">
      <c r="A221" s="191" t="s">
        <v>290</v>
      </c>
      <c r="B221" s="190">
        <v>60</v>
      </c>
      <c r="C221" s="190">
        <v>1</v>
      </c>
      <c r="D221" s="192">
        <v>0</v>
      </c>
      <c r="E221" s="190">
        <v>3</v>
      </c>
      <c r="F221" s="190">
        <v>24</v>
      </c>
      <c r="G221" s="190">
        <v>1</v>
      </c>
      <c r="H221" s="192">
        <v>0</v>
      </c>
      <c r="I221" s="190">
        <v>1</v>
      </c>
      <c r="J221" s="190">
        <v>30</v>
      </c>
      <c r="K221" s="192">
        <v>0</v>
      </c>
      <c r="L221" s="192">
        <v>0</v>
      </c>
    </row>
    <row r="222" spans="1:12" ht="16.5" customHeight="1" x14ac:dyDescent="0.2">
      <c r="A222" s="186" t="s">
        <v>292</v>
      </c>
      <c r="B222" s="184">
        <v>5</v>
      </c>
      <c r="C222" s="187">
        <v>0</v>
      </c>
      <c r="D222" s="187">
        <v>0</v>
      </c>
      <c r="E222" s="187">
        <v>0</v>
      </c>
      <c r="F222" s="184">
        <v>2</v>
      </c>
      <c r="G222" s="187">
        <v>0</v>
      </c>
      <c r="H222" s="187">
        <v>0</v>
      </c>
      <c r="I222" s="187">
        <v>0</v>
      </c>
      <c r="J222" s="187">
        <v>0</v>
      </c>
      <c r="K222" s="187">
        <v>0</v>
      </c>
      <c r="L222" s="184">
        <v>3</v>
      </c>
    </row>
    <row r="223" spans="1:12" ht="16.5" customHeight="1" x14ac:dyDescent="0.2">
      <c r="A223" s="193" t="s">
        <v>37</v>
      </c>
      <c r="B223" s="190">
        <v>327</v>
      </c>
      <c r="C223" s="190">
        <v>2</v>
      </c>
      <c r="D223" s="190">
        <v>2</v>
      </c>
      <c r="E223" s="190">
        <v>95</v>
      </c>
      <c r="F223" s="190">
        <v>144</v>
      </c>
      <c r="G223" s="190">
        <v>13</v>
      </c>
      <c r="H223" s="190">
        <v>8</v>
      </c>
      <c r="I223" s="190">
        <v>7</v>
      </c>
      <c r="J223" s="190">
        <v>35</v>
      </c>
      <c r="K223" s="192">
        <v>0</v>
      </c>
      <c r="L223" s="190">
        <v>21</v>
      </c>
    </row>
    <row r="224" spans="1:12" ht="16.5" customHeight="1" x14ac:dyDescent="0.2">
      <c r="A224" s="186" t="s">
        <v>283</v>
      </c>
      <c r="B224" s="184">
        <v>4</v>
      </c>
      <c r="C224" s="184">
        <v>2</v>
      </c>
      <c r="D224" s="187">
        <v>0</v>
      </c>
      <c r="E224" s="184">
        <v>1</v>
      </c>
      <c r="F224" s="187">
        <v>0</v>
      </c>
      <c r="G224" s="184">
        <v>1</v>
      </c>
      <c r="H224" s="187">
        <v>0</v>
      </c>
      <c r="I224" s="187">
        <v>0</v>
      </c>
      <c r="J224" s="187">
        <v>0</v>
      </c>
      <c r="K224" s="187">
        <v>0</v>
      </c>
      <c r="L224" s="187">
        <v>0</v>
      </c>
    </row>
    <row r="225" spans="1:12" ht="16.5" customHeight="1" x14ac:dyDescent="0.2">
      <c r="A225" s="191" t="s">
        <v>284</v>
      </c>
      <c r="B225" s="190">
        <v>1</v>
      </c>
      <c r="C225" s="192">
        <v>0</v>
      </c>
      <c r="D225" s="190">
        <v>1</v>
      </c>
      <c r="E225" s="192">
        <v>0</v>
      </c>
      <c r="F225" s="192">
        <v>0</v>
      </c>
      <c r="G225" s="192">
        <v>0</v>
      </c>
      <c r="H225" s="192">
        <v>0</v>
      </c>
      <c r="I225" s="192">
        <v>0</v>
      </c>
      <c r="J225" s="192">
        <v>0</v>
      </c>
      <c r="K225" s="192">
        <v>0</v>
      </c>
      <c r="L225" s="192">
        <v>0</v>
      </c>
    </row>
    <row r="226" spans="1:12" ht="16.5" customHeight="1" x14ac:dyDescent="0.2">
      <c r="A226" s="186" t="s">
        <v>285</v>
      </c>
      <c r="B226" s="184">
        <v>115</v>
      </c>
      <c r="C226" s="187">
        <v>0</v>
      </c>
      <c r="D226" s="184">
        <v>1</v>
      </c>
      <c r="E226" s="184">
        <v>62</v>
      </c>
      <c r="F226" s="184">
        <v>42</v>
      </c>
      <c r="G226" s="184">
        <v>3</v>
      </c>
      <c r="H226" s="184">
        <v>1</v>
      </c>
      <c r="I226" s="184">
        <v>2</v>
      </c>
      <c r="J226" s="184">
        <v>2</v>
      </c>
      <c r="K226" s="187">
        <v>0</v>
      </c>
      <c r="L226" s="184">
        <v>2</v>
      </c>
    </row>
    <row r="227" spans="1:12" ht="16.5" customHeight="1" x14ac:dyDescent="0.2">
      <c r="A227" s="191" t="s">
        <v>286</v>
      </c>
      <c r="B227" s="190">
        <v>135</v>
      </c>
      <c r="C227" s="192">
        <v>0</v>
      </c>
      <c r="D227" s="192">
        <v>0</v>
      </c>
      <c r="E227" s="190">
        <v>26</v>
      </c>
      <c r="F227" s="190">
        <v>88</v>
      </c>
      <c r="G227" s="190">
        <v>6</v>
      </c>
      <c r="H227" s="192">
        <v>0</v>
      </c>
      <c r="I227" s="190">
        <v>2</v>
      </c>
      <c r="J227" s="190">
        <v>11</v>
      </c>
      <c r="K227" s="192">
        <v>0</v>
      </c>
      <c r="L227" s="190">
        <v>2</v>
      </c>
    </row>
    <row r="228" spans="1:12" ht="16.5" customHeight="1" x14ac:dyDescent="0.2">
      <c r="A228" s="186" t="s">
        <v>287</v>
      </c>
      <c r="B228" s="184">
        <v>8</v>
      </c>
      <c r="C228" s="187">
        <v>0</v>
      </c>
      <c r="D228" s="187">
        <v>0</v>
      </c>
      <c r="E228" s="184">
        <v>3</v>
      </c>
      <c r="F228" s="184">
        <v>2</v>
      </c>
      <c r="G228" s="184">
        <v>2</v>
      </c>
      <c r="H228" s="187">
        <v>0</v>
      </c>
      <c r="I228" s="187">
        <v>0</v>
      </c>
      <c r="J228" s="184">
        <v>1</v>
      </c>
      <c r="K228" s="187">
        <v>0</v>
      </c>
      <c r="L228" s="187">
        <v>0</v>
      </c>
    </row>
    <row r="229" spans="1:12" ht="16.5" customHeight="1" x14ac:dyDescent="0.2">
      <c r="A229" s="191" t="s">
        <v>288</v>
      </c>
      <c r="B229" s="190">
        <v>11</v>
      </c>
      <c r="C229" s="192">
        <v>0</v>
      </c>
      <c r="D229" s="192">
        <v>0</v>
      </c>
      <c r="E229" s="190">
        <v>1</v>
      </c>
      <c r="F229" s="190">
        <v>1</v>
      </c>
      <c r="G229" s="190">
        <v>1</v>
      </c>
      <c r="H229" s="190">
        <v>7</v>
      </c>
      <c r="I229" s="192">
        <v>0</v>
      </c>
      <c r="J229" s="190">
        <v>1</v>
      </c>
      <c r="K229" s="192">
        <v>0</v>
      </c>
      <c r="L229" s="192">
        <v>0</v>
      </c>
    </row>
    <row r="230" spans="1:12" ht="16.5" customHeight="1" x14ac:dyDescent="0.2">
      <c r="A230" s="186" t="s">
        <v>289</v>
      </c>
      <c r="B230" s="184">
        <v>7</v>
      </c>
      <c r="C230" s="187">
        <v>0</v>
      </c>
      <c r="D230" s="187">
        <v>0</v>
      </c>
      <c r="E230" s="184">
        <v>1</v>
      </c>
      <c r="F230" s="184">
        <v>1</v>
      </c>
      <c r="G230" s="187">
        <v>0</v>
      </c>
      <c r="H230" s="187">
        <v>0</v>
      </c>
      <c r="I230" s="184">
        <v>2</v>
      </c>
      <c r="J230" s="184">
        <v>3</v>
      </c>
      <c r="K230" s="187">
        <v>0</v>
      </c>
      <c r="L230" s="187">
        <v>0</v>
      </c>
    </row>
    <row r="231" spans="1:12" ht="16.5" customHeight="1" x14ac:dyDescent="0.2">
      <c r="A231" s="191" t="s">
        <v>290</v>
      </c>
      <c r="B231" s="190">
        <v>28</v>
      </c>
      <c r="C231" s="192">
        <v>0</v>
      </c>
      <c r="D231" s="192">
        <v>0</v>
      </c>
      <c r="E231" s="190">
        <v>1</v>
      </c>
      <c r="F231" s="190">
        <v>9</v>
      </c>
      <c r="G231" s="192">
        <v>0</v>
      </c>
      <c r="H231" s="192">
        <v>0</v>
      </c>
      <c r="I231" s="190">
        <v>1</v>
      </c>
      <c r="J231" s="190">
        <v>17</v>
      </c>
      <c r="K231" s="192">
        <v>0</v>
      </c>
      <c r="L231" s="192">
        <v>0</v>
      </c>
    </row>
    <row r="232" spans="1:12" ht="16.5" customHeight="1" x14ac:dyDescent="0.2">
      <c r="A232" s="186" t="s">
        <v>292</v>
      </c>
      <c r="B232" s="184">
        <v>18</v>
      </c>
      <c r="C232" s="187">
        <v>0</v>
      </c>
      <c r="D232" s="187">
        <v>0</v>
      </c>
      <c r="E232" s="187">
        <v>0</v>
      </c>
      <c r="F232" s="184">
        <v>1</v>
      </c>
      <c r="G232" s="187">
        <v>0</v>
      </c>
      <c r="H232" s="187">
        <v>0</v>
      </c>
      <c r="I232" s="187">
        <v>0</v>
      </c>
      <c r="J232" s="187">
        <v>0</v>
      </c>
      <c r="K232" s="187">
        <v>0</v>
      </c>
      <c r="L232" s="184">
        <v>17</v>
      </c>
    </row>
    <row r="233" spans="1:12" ht="16.5" customHeight="1" x14ac:dyDescent="0.2">
      <c r="A233" s="193" t="s">
        <v>38</v>
      </c>
      <c r="B233" s="190">
        <v>427</v>
      </c>
      <c r="C233" s="190">
        <v>5</v>
      </c>
      <c r="D233" s="190">
        <v>3</v>
      </c>
      <c r="E233" s="190">
        <v>88</v>
      </c>
      <c r="F233" s="190">
        <v>222</v>
      </c>
      <c r="G233" s="190">
        <v>37</v>
      </c>
      <c r="H233" s="190">
        <v>4</v>
      </c>
      <c r="I233" s="190">
        <v>16</v>
      </c>
      <c r="J233" s="190">
        <v>43</v>
      </c>
      <c r="K233" s="192">
        <v>0</v>
      </c>
      <c r="L233" s="190">
        <v>9</v>
      </c>
    </row>
    <row r="234" spans="1:12" ht="16.5" customHeight="1" x14ac:dyDescent="0.2">
      <c r="A234" s="186" t="s">
        <v>283</v>
      </c>
      <c r="B234" s="184">
        <v>4</v>
      </c>
      <c r="C234" s="187">
        <v>0</v>
      </c>
      <c r="D234" s="187">
        <v>0</v>
      </c>
      <c r="E234" s="184">
        <v>3</v>
      </c>
      <c r="F234" s="187">
        <v>0</v>
      </c>
      <c r="G234" s="184">
        <v>1</v>
      </c>
      <c r="H234" s="187">
        <v>0</v>
      </c>
      <c r="I234" s="187">
        <v>0</v>
      </c>
      <c r="J234" s="187">
        <v>0</v>
      </c>
      <c r="K234" s="187">
        <v>0</v>
      </c>
      <c r="L234" s="187">
        <v>0</v>
      </c>
    </row>
    <row r="235" spans="1:12" ht="16.5" customHeight="1" x14ac:dyDescent="0.2">
      <c r="A235" s="191" t="s">
        <v>284</v>
      </c>
      <c r="B235" s="190">
        <v>1</v>
      </c>
      <c r="C235" s="192">
        <v>0</v>
      </c>
      <c r="D235" s="190">
        <v>1</v>
      </c>
      <c r="E235" s="192">
        <v>0</v>
      </c>
      <c r="F235" s="192">
        <v>0</v>
      </c>
      <c r="G235" s="192">
        <v>0</v>
      </c>
      <c r="H235" s="192">
        <v>0</v>
      </c>
      <c r="I235" s="192">
        <v>0</v>
      </c>
      <c r="J235" s="192">
        <v>0</v>
      </c>
      <c r="K235" s="192">
        <v>0</v>
      </c>
      <c r="L235" s="192">
        <v>0</v>
      </c>
    </row>
    <row r="236" spans="1:12" ht="16.5" customHeight="1" x14ac:dyDescent="0.2">
      <c r="A236" s="186" t="s">
        <v>285</v>
      </c>
      <c r="B236" s="184">
        <v>81</v>
      </c>
      <c r="C236" s="184">
        <v>3</v>
      </c>
      <c r="D236" s="184">
        <v>1</v>
      </c>
      <c r="E236" s="184">
        <v>39</v>
      </c>
      <c r="F236" s="184">
        <v>31</v>
      </c>
      <c r="G236" s="184">
        <v>2</v>
      </c>
      <c r="H236" s="187">
        <v>0</v>
      </c>
      <c r="I236" s="184">
        <v>1</v>
      </c>
      <c r="J236" s="184">
        <v>3</v>
      </c>
      <c r="K236" s="187">
        <v>0</v>
      </c>
      <c r="L236" s="184">
        <v>1</v>
      </c>
    </row>
    <row r="237" spans="1:12" ht="16.5" customHeight="1" x14ac:dyDescent="0.2">
      <c r="A237" s="191" t="s">
        <v>286</v>
      </c>
      <c r="B237" s="190">
        <v>240</v>
      </c>
      <c r="C237" s="190">
        <v>2</v>
      </c>
      <c r="D237" s="190">
        <v>1</v>
      </c>
      <c r="E237" s="190">
        <v>33</v>
      </c>
      <c r="F237" s="190">
        <v>152</v>
      </c>
      <c r="G237" s="190">
        <v>17</v>
      </c>
      <c r="H237" s="190">
        <v>1</v>
      </c>
      <c r="I237" s="190">
        <v>3</v>
      </c>
      <c r="J237" s="190">
        <v>26</v>
      </c>
      <c r="K237" s="192">
        <v>0</v>
      </c>
      <c r="L237" s="190">
        <v>5</v>
      </c>
    </row>
    <row r="238" spans="1:12" ht="16.5" customHeight="1" x14ac:dyDescent="0.2">
      <c r="A238" s="186" t="s">
        <v>287</v>
      </c>
      <c r="B238" s="184">
        <v>39</v>
      </c>
      <c r="C238" s="187">
        <v>0</v>
      </c>
      <c r="D238" s="187">
        <v>0</v>
      </c>
      <c r="E238" s="184">
        <v>7</v>
      </c>
      <c r="F238" s="184">
        <v>14</v>
      </c>
      <c r="G238" s="184">
        <v>13</v>
      </c>
      <c r="H238" s="184">
        <v>1</v>
      </c>
      <c r="I238" s="184">
        <v>2</v>
      </c>
      <c r="J238" s="184">
        <v>2</v>
      </c>
      <c r="K238" s="187">
        <v>0</v>
      </c>
      <c r="L238" s="187">
        <v>0</v>
      </c>
    </row>
    <row r="239" spans="1:12" ht="16.5" customHeight="1" x14ac:dyDescent="0.2">
      <c r="A239" s="191" t="s">
        <v>288</v>
      </c>
      <c r="B239" s="190">
        <v>2</v>
      </c>
      <c r="C239" s="192">
        <v>0</v>
      </c>
      <c r="D239" s="192">
        <v>0</v>
      </c>
      <c r="E239" s="192">
        <v>0</v>
      </c>
      <c r="F239" s="192">
        <v>0</v>
      </c>
      <c r="G239" s="192">
        <v>0</v>
      </c>
      <c r="H239" s="190">
        <v>1</v>
      </c>
      <c r="I239" s="192">
        <v>0</v>
      </c>
      <c r="J239" s="190">
        <v>1</v>
      </c>
      <c r="K239" s="192">
        <v>0</v>
      </c>
      <c r="L239" s="192">
        <v>0</v>
      </c>
    </row>
    <row r="240" spans="1:12" ht="16.5" customHeight="1" x14ac:dyDescent="0.2">
      <c r="A240" s="186" t="s">
        <v>289</v>
      </c>
      <c r="B240" s="184">
        <v>18</v>
      </c>
      <c r="C240" s="187">
        <v>0</v>
      </c>
      <c r="D240" s="187">
        <v>0</v>
      </c>
      <c r="E240" s="184">
        <v>4</v>
      </c>
      <c r="F240" s="184">
        <v>3</v>
      </c>
      <c r="G240" s="184">
        <v>2</v>
      </c>
      <c r="H240" s="187">
        <v>0</v>
      </c>
      <c r="I240" s="184">
        <v>6</v>
      </c>
      <c r="J240" s="184">
        <v>3</v>
      </c>
      <c r="K240" s="187">
        <v>0</v>
      </c>
      <c r="L240" s="187">
        <v>0</v>
      </c>
    </row>
    <row r="241" spans="1:12" ht="16.5" customHeight="1" x14ac:dyDescent="0.2">
      <c r="A241" s="191" t="s">
        <v>290</v>
      </c>
      <c r="B241" s="190">
        <v>37</v>
      </c>
      <c r="C241" s="192">
        <v>0</v>
      </c>
      <c r="D241" s="192">
        <v>0</v>
      </c>
      <c r="E241" s="190">
        <v>2</v>
      </c>
      <c r="F241" s="190">
        <v>21</v>
      </c>
      <c r="G241" s="190">
        <v>1</v>
      </c>
      <c r="H241" s="190">
        <v>1</v>
      </c>
      <c r="I241" s="190">
        <v>4</v>
      </c>
      <c r="J241" s="190">
        <v>8</v>
      </c>
      <c r="K241" s="192">
        <v>0</v>
      </c>
      <c r="L241" s="192">
        <v>0</v>
      </c>
    </row>
    <row r="242" spans="1:12" ht="16.5" customHeight="1" x14ac:dyDescent="0.2">
      <c r="A242" s="186" t="s">
        <v>292</v>
      </c>
      <c r="B242" s="184">
        <v>5</v>
      </c>
      <c r="C242" s="187">
        <v>0</v>
      </c>
      <c r="D242" s="187">
        <v>0</v>
      </c>
      <c r="E242" s="187">
        <v>0</v>
      </c>
      <c r="F242" s="184">
        <v>1</v>
      </c>
      <c r="G242" s="184">
        <v>1</v>
      </c>
      <c r="H242" s="187">
        <v>0</v>
      </c>
      <c r="I242" s="187">
        <v>0</v>
      </c>
      <c r="J242" s="187">
        <v>0</v>
      </c>
      <c r="K242" s="187">
        <v>0</v>
      </c>
      <c r="L242" s="184">
        <v>3</v>
      </c>
    </row>
    <row r="243" spans="1:12" ht="16.5" customHeight="1" x14ac:dyDescent="0.2">
      <c r="A243" s="193" t="s">
        <v>39</v>
      </c>
      <c r="B243" s="190">
        <v>444</v>
      </c>
      <c r="C243" s="190">
        <v>5</v>
      </c>
      <c r="D243" s="190">
        <v>3</v>
      </c>
      <c r="E243" s="190">
        <v>186</v>
      </c>
      <c r="F243" s="190">
        <v>210</v>
      </c>
      <c r="G243" s="190">
        <v>2</v>
      </c>
      <c r="H243" s="190">
        <v>1</v>
      </c>
      <c r="I243" s="190">
        <v>2</v>
      </c>
      <c r="J243" s="190">
        <v>24</v>
      </c>
      <c r="K243" s="192">
        <v>0</v>
      </c>
      <c r="L243" s="190">
        <v>11</v>
      </c>
    </row>
    <row r="244" spans="1:12" ht="16.5" customHeight="1" x14ac:dyDescent="0.2">
      <c r="A244" s="186" t="s">
        <v>283</v>
      </c>
      <c r="B244" s="184">
        <v>4</v>
      </c>
      <c r="C244" s="184">
        <v>1</v>
      </c>
      <c r="D244" s="187">
        <v>0</v>
      </c>
      <c r="E244" s="184">
        <v>3</v>
      </c>
      <c r="F244" s="187">
        <v>0</v>
      </c>
      <c r="G244" s="187">
        <v>0</v>
      </c>
      <c r="H244" s="187">
        <v>0</v>
      </c>
      <c r="I244" s="187">
        <v>0</v>
      </c>
      <c r="J244" s="187">
        <v>0</v>
      </c>
      <c r="K244" s="187">
        <v>0</v>
      </c>
      <c r="L244" s="187">
        <v>0</v>
      </c>
    </row>
    <row r="245" spans="1:12" ht="16.5" customHeight="1" x14ac:dyDescent="0.2">
      <c r="A245" s="191" t="s">
        <v>284</v>
      </c>
      <c r="B245" s="190">
        <v>2</v>
      </c>
      <c r="C245" s="192">
        <v>0</v>
      </c>
      <c r="D245" s="192">
        <v>0</v>
      </c>
      <c r="E245" s="190">
        <v>1</v>
      </c>
      <c r="F245" s="190">
        <v>1</v>
      </c>
      <c r="G245" s="192">
        <v>0</v>
      </c>
      <c r="H245" s="192">
        <v>0</v>
      </c>
      <c r="I245" s="192">
        <v>0</v>
      </c>
      <c r="J245" s="192">
        <v>0</v>
      </c>
      <c r="K245" s="192">
        <v>0</v>
      </c>
      <c r="L245" s="192">
        <v>0</v>
      </c>
    </row>
    <row r="246" spans="1:12" ht="16.5" customHeight="1" x14ac:dyDescent="0.2">
      <c r="A246" s="186" t="s">
        <v>285</v>
      </c>
      <c r="B246" s="184">
        <v>164</v>
      </c>
      <c r="C246" s="184">
        <v>3</v>
      </c>
      <c r="D246" s="184">
        <v>1</v>
      </c>
      <c r="E246" s="184">
        <v>108</v>
      </c>
      <c r="F246" s="184">
        <v>45</v>
      </c>
      <c r="G246" s="184">
        <v>1</v>
      </c>
      <c r="H246" s="187">
        <v>0</v>
      </c>
      <c r="I246" s="187">
        <v>0</v>
      </c>
      <c r="J246" s="184">
        <v>3</v>
      </c>
      <c r="K246" s="187">
        <v>0</v>
      </c>
      <c r="L246" s="184">
        <v>3</v>
      </c>
    </row>
    <row r="247" spans="1:12" ht="16.5" customHeight="1" x14ac:dyDescent="0.2">
      <c r="A247" s="191" t="s">
        <v>286</v>
      </c>
      <c r="B247" s="190">
        <v>231</v>
      </c>
      <c r="C247" s="190">
        <v>1</v>
      </c>
      <c r="D247" s="190">
        <v>2</v>
      </c>
      <c r="E247" s="190">
        <v>64</v>
      </c>
      <c r="F247" s="190">
        <v>148</v>
      </c>
      <c r="G247" s="192">
        <v>0</v>
      </c>
      <c r="H247" s="192">
        <v>0</v>
      </c>
      <c r="I247" s="190">
        <v>1</v>
      </c>
      <c r="J247" s="190">
        <v>11</v>
      </c>
      <c r="K247" s="192">
        <v>0</v>
      </c>
      <c r="L247" s="190">
        <v>4</v>
      </c>
    </row>
    <row r="248" spans="1:12" ht="16.5" customHeight="1" x14ac:dyDescent="0.2">
      <c r="A248" s="186" t="s">
        <v>287</v>
      </c>
      <c r="B248" s="184">
        <v>5</v>
      </c>
      <c r="C248" s="187">
        <v>0</v>
      </c>
      <c r="D248" s="187">
        <v>0</v>
      </c>
      <c r="E248" s="184">
        <v>3</v>
      </c>
      <c r="F248" s="184">
        <v>1</v>
      </c>
      <c r="G248" s="184">
        <v>1</v>
      </c>
      <c r="H248" s="187">
        <v>0</v>
      </c>
      <c r="I248" s="187">
        <v>0</v>
      </c>
      <c r="J248" s="187">
        <v>0</v>
      </c>
      <c r="K248" s="187">
        <v>0</v>
      </c>
      <c r="L248" s="187">
        <v>0</v>
      </c>
    </row>
    <row r="249" spans="1:12" ht="16.5" customHeight="1" x14ac:dyDescent="0.2">
      <c r="A249" s="191" t="s">
        <v>288</v>
      </c>
      <c r="B249" s="190">
        <v>1</v>
      </c>
      <c r="C249" s="192">
        <v>0</v>
      </c>
      <c r="D249" s="192">
        <v>0</v>
      </c>
      <c r="E249" s="192">
        <v>0</v>
      </c>
      <c r="F249" s="192">
        <v>0</v>
      </c>
      <c r="G249" s="192">
        <v>0</v>
      </c>
      <c r="H249" s="192">
        <v>0</v>
      </c>
      <c r="I249" s="192">
        <v>0</v>
      </c>
      <c r="J249" s="190">
        <v>1</v>
      </c>
      <c r="K249" s="192">
        <v>0</v>
      </c>
      <c r="L249" s="192">
        <v>0</v>
      </c>
    </row>
    <row r="250" spans="1:12" ht="16.5" customHeight="1" x14ac:dyDescent="0.2">
      <c r="A250" s="186" t="s">
        <v>289</v>
      </c>
      <c r="B250" s="184">
        <v>3</v>
      </c>
      <c r="C250" s="187">
        <v>0</v>
      </c>
      <c r="D250" s="187">
        <v>0</v>
      </c>
      <c r="E250" s="184">
        <v>1</v>
      </c>
      <c r="F250" s="184">
        <v>1</v>
      </c>
      <c r="G250" s="187">
        <v>0</v>
      </c>
      <c r="H250" s="184">
        <v>1</v>
      </c>
      <c r="I250" s="187">
        <v>0</v>
      </c>
      <c r="J250" s="187">
        <v>0</v>
      </c>
      <c r="K250" s="187">
        <v>0</v>
      </c>
      <c r="L250" s="187">
        <v>0</v>
      </c>
    </row>
    <row r="251" spans="1:12" ht="16.5" customHeight="1" x14ac:dyDescent="0.2">
      <c r="A251" s="191" t="s">
        <v>290</v>
      </c>
      <c r="B251" s="190">
        <v>27</v>
      </c>
      <c r="C251" s="192">
        <v>0</v>
      </c>
      <c r="D251" s="192">
        <v>0</v>
      </c>
      <c r="E251" s="190">
        <v>4</v>
      </c>
      <c r="F251" s="190">
        <v>13</v>
      </c>
      <c r="G251" s="192">
        <v>0</v>
      </c>
      <c r="H251" s="192">
        <v>0</v>
      </c>
      <c r="I251" s="190">
        <v>1</v>
      </c>
      <c r="J251" s="190">
        <v>9</v>
      </c>
      <c r="K251" s="192">
        <v>0</v>
      </c>
      <c r="L251" s="192">
        <v>0</v>
      </c>
    </row>
    <row r="252" spans="1:12" ht="16.5" customHeight="1" x14ac:dyDescent="0.2">
      <c r="A252" s="186" t="s">
        <v>292</v>
      </c>
      <c r="B252" s="184">
        <v>7</v>
      </c>
      <c r="C252" s="187">
        <v>0</v>
      </c>
      <c r="D252" s="187">
        <v>0</v>
      </c>
      <c r="E252" s="184">
        <v>2</v>
      </c>
      <c r="F252" s="184">
        <v>1</v>
      </c>
      <c r="G252" s="187">
        <v>0</v>
      </c>
      <c r="H252" s="187">
        <v>0</v>
      </c>
      <c r="I252" s="187">
        <v>0</v>
      </c>
      <c r="J252" s="187">
        <v>0</v>
      </c>
      <c r="K252" s="187">
        <v>0</v>
      </c>
      <c r="L252" s="184">
        <v>4</v>
      </c>
    </row>
    <row r="253" spans="1:12" ht="16.5" customHeight="1" x14ac:dyDescent="0.2">
      <c r="A253" s="189" t="s">
        <v>297</v>
      </c>
      <c r="B253" s="625">
        <f>+B254</f>
        <v>210</v>
      </c>
      <c r="C253" s="625">
        <f t="shared" ref="C253:L253" si="3">+C254</f>
        <v>1</v>
      </c>
      <c r="D253" s="625">
        <f t="shared" si="3"/>
        <v>0</v>
      </c>
      <c r="E253" s="625">
        <f t="shared" si="3"/>
        <v>19</v>
      </c>
      <c r="F253" s="625">
        <f t="shared" si="3"/>
        <v>123</v>
      </c>
      <c r="G253" s="625">
        <f t="shared" si="3"/>
        <v>2</v>
      </c>
      <c r="H253" s="625">
        <f t="shared" si="3"/>
        <v>12</v>
      </c>
      <c r="I253" s="625">
        <f t="shared" si="3"/>
        <v>7</v>
      </c>
      <c r="J253" s="625">
        <f t="shared" si="3"/>
        <v>22</v>
      </c>
      <c r="K253" s="625">
        <f t="shared" si="3"/>
        <v>0</v>
      </c>
      <c r="L253" s="625">
        <f t="shared" si="3"/>
        <v>24</v>
      </c>
    </row>
    <row r="254" spans="1:12" ht="16.5" customHeight="1" x14ac:dyDescent="0.2">
      <c r="A254" s="183" t="s">
        <v>41</v>
      </c>
      <c r="B254" s="184">
        <v>210</v>
      </c>
      <c r="C254" s="184">
        <v>1</v>
      </c>
      <c r="D254" s="187">
        <v>0</v>
      </c>
      <c r="E254" s="184">
        <v>19</v>
      </c>
      <c r="F254" s="184">
        <v>123</v>
      </c>
      <c r="G254" s="184">
        <v>2</v>
      </c>
      <c r="H254" s="184">
        <v>12</v>
      </c>
      <c r="I254" s="184">
        <v>7</v>
      </c>
      <c r="J254" s="184">
        <v>22</v>
      </c>
      <c r="K254" s="187">
        <v>0</v>
      </c>
      <c r="L254" s="184">
        <v>24</v>
      </c>
    </row>
    <row r="255" spans="1:12" ht="16.5" customHeight="1" x14ac:dyDescent="0.2">
      <c r="A255" s="191" t="s">
        <v>285</v>
      </c>
      <c r="B255" s="190">
        <v>24</v>
      </c>
      <c r="C255" s="192">
        <v>0</v>
      </c>
      <c r="D255" s="192">
        <v>0</v>
      </c>
      <c r="E255" s="190">
        <v>11</v>
      </c>
      <c r="F255" s="190">
        <v>10</v>
      </c>
      <c r="G255" s="192">
        <v>0</v>
      </c>
      <c r="H255" s="192">
        <v>0</v>
      </c>
      <c r="I255" s="192">
        <v>0</v>
      </c>
      <c r="J255" s="190">
        <v>3</v>
      </c>
      <c r="K255" s="192">
        <v>0</v>
      </c>
      <c r="L255" s="192">
        <v>0</v>
      </c>
    </row>
    <row r="256" spans="1:12" ht="16.5" customHeight="1" x14ac:dyDescent="0.2">
      <c r="A256" s="186" t="s">
        <v>286</v>
      </c>
      <c r="B256" s="184">
        <v>114</v>
      </c>
      <c r="C256" s="184">
        <v>1</v>
      </c>
      <c r="D256" s="187">
        <v>0</v>
      </c>
      <c r="E256" s="184">
        <v>8</v>
      </c>
      <c r="F256" s="184">
        <v>95</v>
      </c>
      <c r="G256" s="184">
        <v>2</v>
      </c>
      <c r="H256" s="187">
        <v>0</v>
      </c>
      <c r="I256" s="184">
        <v>1</v>
      </c>
      <c r="J256" s="184">
        <v>5</v>
      </c>
      <c r="K256" s="187">
        <v>0</v>
      </c>
      <c r="L256" s="184">
        <v>2</v>
      </c>
    </row>
    <row r="257" spans="1:12" ht="16.5" customHeight="1" x14ac:dyDescent="0.2">
      <c r="A257" s="191" t="s">
        <v>287</v>
      </c>
      <c r="B257" s="190">
        <v>4</v>
      </c>
      <c r="C257" s="192">
        <v>0</v>
      </c>
      <c r="D257" s="192">
        <v>0</v>
      </c>
      <c r="E257" s="192">
        <v>0</v>
      </c>
      <c r="F257" s="190">
        <v>1</v>
      </c>
      <c r="G257" s="192">
        <v>0</v>
      </c>
      <c r="H257" s="190">
        <v>2</v>
      </c>
      <c r="I257" s="192">
        <v>0</v>
      </c>
      <c r="J257" s="192">
        <v>0</v>
      </c>
      <c r="K257" s="192">
        <v>0</v>
      </c>
      <c r="L257" s="190">
        <v>1</v>
      </c>
    </row>
    <row r="258" spans="1:12" ht="16.5" customHeight="1" x14ac:dyDescent="0.2">
      <c r="A258" s="186" t="s">
        <v>288</v>
      </c>
      <c r="B258" s="184">
        <v>9</v>
      </c>
      <c r="C258" s="187">
        <v>0</v>
      </c>
      <c r="D258" s="187">
        <v>0</v>
      </c>
      <c r="E258" s="187">
        <v>0</v>
      </c>
      <c r="F258" s="187">
        <v>0</v>
      </c>
      <c r="G258" s="187">
        <v>0</v>
      </c>
      <c r="H258" s="184">
        <v>8</v>
      </c>
      <c r="I258" s="184">
        <v>1</v>
      </c>
      <c r="J258" s="187">
        <v>0</v>
      </c>
      <c r="K258" s="187">
        <v>0</v>
      </c>
      <c r="L258" s="187">
        <v>0</v>
      </c>
    </row>
    <row r="259" spans="1:12" ht="16.5" customHeight="1" x14ac:dyDescent="0.2">
      <c r="A259" s="191" t="s">
        <v>289</v>
      </c>
      <c r="B259" s="190">
        <v>12</v>
      </c>
      <c r="C259" s="192">
        <v>0</v>
      </c>
      <c r="D259" s="192">
        <v>0</v>
      </c>
      <c r="E259" s="192">
        <v>0</v>
      </c>
      <c r="F259" s="190">
        <v>4</v>
      </c>
      <c r="G259" s="192">
        <v>0</v>
      </c>
      <c r="H259" s="190">
        <v>2</v>
      </c>
      <c r="I259" s="190">
        <v>3</v>
      </c>
      <c r="J259" s="190">
        <v>2</v>
      </c>
      <c r="K259" s="192">
        <v>0</v>
      </c>
      <c r="L259" s="190">
        <v>1</v>
      </c>
    </row>
    <row r="260" spans="1:12" ht="16.5" customHeight="1" x14ac:dyDescent="0.2">
      <c r="A260" s="186" t="s">
        <v>290</v>
      </c>
      <c r="B260" s="184">
        <v>25</v>
      </c>
      <c r="C260" s="187">
        <v>0</v>
      </c>
      <c r="D260" s="187">
        <v>0</v>
      </c>
      <c r="E260" s="187">
        <v>0</v>
      </c>
      <c r="F260" s="184">
        <v>12</v>
      </c>
      <c r="G260" s="187">
        <v>0</v>
      </c>
      <c r="H260" s="187">
        <v>0</v>
      </c>
      <c r="I260" s="184">
        <v>2</v>
      </c>
      <c r="J260" s="184">
        <v>11</v>
      </c>
      <c r="K260" s="187">
        <v>0</v>
      </c>
      <c r="L260" s="187">
        <v>0</v>
      </c>
    </row>
    <row r="261" spans="1:12" ht="16.5" customHeight="1" x14ac:dyDescent="0.2">
      <c r="A261" s="191" t="s">
        <v>291</v>
      </c>
      <c r="B261" s="190">
        <v>1</v>
      </c>
      <c r="C261" s="192">
        <v>0</v>
      </c>
      <c r="D261" s="192">
        <v>0</v>
      </c>
      <c r="E261" s="192">
        <v>0</v>
      </c>
      <c r="F261" s="192">
        <v>0</v>
      </c>
      <c r="G261" s="192">
        <v>0</v>
      </c>
      <c r="H261" s="192">
        <v>0</v>
      </c>
      <c r="I261" s="192">
        <v>0</v>
      </c>
      <c r="J261" s="190">
        <v>1</v>
      </c>
      <c r="K261" s="192">
        <v>0</v>
      </c>
      <c r="L261" s="192">
        <v>0</v>
      </c>
    </row>
    <row r="262" spans="1:12" ht="16.5" customHeight="1" x14ac:dyDescent="0.2">
      <c r="A262" s="186" t="s">
        <v>292</v>
      </c>
      <c r="B262" s="184">
        <v>21</v>
      </c>
      <c r="C262" s="187">
        <v>0</v>
      </c>
      <c r="D262" s="187">
        <v>0</v>
      </c>
      <c r="E262" s="187">
        <v>0</v>
      </c>
      <c r="F262" s="184">
        <v>1</v>
      </c>
      <c r="G262" s="187">
        <v>0</v>
      </c>
      <c r="H262" s="187">
        <v>0</v>
      </c>
      <c r="I262" s="187">
        <v>0</v>
      </c>
      <c r="J262" s="187">
        <v>0</v>
      </c>
      <c r="K262" s="187">
        <v>0</v>
      </c>
      <c r="L262" s="184">
        <v>20</v>
      </c>
    </row>
    <row r="263" spans="1:12" ht="16.5" customHeight="1" x14ac:dyDescent="0.2">
      <c r="A263" s="189" t="s">
        <v>624</v>
      </c>
      <c r="B263" s="625">
        <v>2</v>
      </c>
      <c r="C263" s="628">
        <v>0</v>
      </c>
      <c r="D263" s="628">
        <v>0</v>
      </c>
      <c r="E263" s="628">
        <v>0</v>
      </c>
      <c r="F263" s="628">
        <v>0</v>
      </c>
      <c r="G263" s="628">
        <v>0</v>
      </c>
      <c r="H263" s="628">
        <v>0</v>
      </c>
      <c r="I263" s="625">
        <v>1</v>
      </c>
      <c r="J263" s="628">
        <v>0</v>
      </c>
      <c r="K263" s="628">
        <v>0</v>
      </c>
      <c r="L263" s="625">
        <v>1</v>
      </c>
    </row>
    <row r="264" spans="1:12" ht="16.5" customHeight="1" x14ac:dyDescent="0.2">
      <c r="A264" s="186" t="s">
        <v>286</v>
      </c>
      <c r="B264" s="184">
        <v>1</v>
      </c>
      <c r="C264" s="187">
        <v>0</v>
      </c>
      <c r="D264" s="187">
        <v>0</v>
      </c>
      <c r="E264" s="187">
        <v>0</v>
      </c>
      <c r="F264" s="187">
        <v>0</v>
      </c>
      <c r="G264" s="187">
        <v>0</v>
      </c>
      <c r="H264" s="187">
        <v>0</v>
      </c>
      <c r="I264" s="184">
        <v>1</v>
      </c>
      <c r="J264" s="187">
        <v>0</v>
      </c>
      <c r="K264" s="187">
        <v>0</v>
      </c>
      <c r="L264" s="187">
        <v>0</v>
      </c>
    </row>
    <row r="265" spans="1:12" ht="16.5" customHeight="1" x14ac:dyDescent="0.2">
      <c r="A265" s="191" t="s">
        <v>292</v>
      </c>
      <c r="B265" s="190">
        <v>1</v>
      </c>
      <c r="C265" s="192">
        <v>0</v>
      </c>
      <c r="D265" s="192">
        <v>0</v>
      </c>
      <c r="E265" s="192">
        <v>0</v>
      </c>
      <c r="F265" s="192">
        <v>0</v>
      </c>
      <c r="G265" s="192">
        <v>0</v>
      </c>
      <c r="H265" s="192">
        <v>0</v>
      </c>
      <c r="I265" s="192">
        <v>0</v>
      </c>
      <c r="J265" s="192">
        <v>0</v>
      </c>
      <c r="K265" s="192">
        <v>0</v>
      </c>
      <c r="L265" s="190">
        <v>1</v>
      </c>
    </row>
    <row r="266" spans="1:12" ht="16.5" customHeight="1" x14ac:dyDescent="0.2">
      <c r="A266" s="185" t="s">
        <v>42</v>
      </c>
      <c r="B266" s="626">
        <v>190</v>
      </c>
      <c r="C266" s="626">
        <v>1</v>
      </c>
      <c r="D266" s="627">
        <v>0</v>
      </c>
      <c r="E266" s="626">
        <v>29</v>
      </c>
      <c r="F266" s="626">
        <v>82</v>
      </c>
      <c r="G266" s="626">
        <v>4</v>
      </c>
      <c r="H266" s="627">
        <v>0</v>
      </c>
      <c r="I266" s="626">
        <v>16</v>
      </c>
      <c r="J266" s="626">
        <v>48</v>
      </c>
      <c r="K266" s="626">
        <v>7</v>
      </c>
      <c r="L266" s="626">
        <v>3</v>
      </c>
    </row>
    <row r="267" spans="1:12" ht="16.5" customHeight="1" x14ac:dyDescent="0.2">
      <c r="A267" s="191" t="s">
        <v>283</v>
      </c>
      <c r="B267" s="190">
        <v>1</v>
      </c>
      <c r="C267" s="192">
        <v>0</v>
      </c>
      <c r="D267" s="192">
        <v>0</v>
      </c>
      <c r="E267" s="190">
        <v>1</v>
      </c>
      <c r="F267" s="192">
        <v>0</v>
      </c>
      <c r="G267" s="192">
        <v>0</v>
      </c>
      <c r="H267" s="192">
        <v>0</v>
      </c>
      <c r="I267" s="192">
        <v>0</v>
      </c>
      <c r="J267" s="192">
        <v>0</v>
      </c>
      <c r="K267" s="192">
        <v>0</v>
      </c>
      <c r="L267" s="192">
        <v>0</v>
      </c>
    </row>
    <row r="268" spans="1:12" ht="16.5" customHeight="1" x14ac:dyDescent="0.2">
      <c r="A268" s="186" t="s">
        <v>284</v>
      </c>
      <c r="B268" s="184">
        <v>1</v>
      </c>
      <c r="C268" s="187">
        <v>0</v>
      </c>
      <c r="D268" s="187">
        <v>0</v>
      </c>
      <c r="E268" s="184">
        <v>1</v>
      </c>
      <c r="F268" s="187">
        <v>0</v>
      </c>
      <c r="G268" s="187">
        <v>0</v>
      </c>
      <c r="H268" s="187">
        <v>0</v>
      </c>
      <c r="I268" s="187">
        <v>0</v>
      </c>
      <c r="J268" s="187">
        <v>0</v>
      </c>
      <c r="K268" s="187">
        <v>0</v>
      </c>
      <c r="L268" s="187">
        <v>0</v>
      </c>
    </row>
    <row r="269" spans="1:12" ht="16.5" customHeight="1" x14ac:dyDescent="0.2">
      <c r="A269" s="191" t="s">
        <v>285</v>
      </c>
      <c r="B269" s="190">
        <v>27</v>
      </c>
      <c r="C269" s="192">
        <v>0</v>
      </c>
      <c r="D269" s="192">
        <v>0</v>
      </c>
      <c r="E269" s="190">
        <v>16</v>
      </c>
      <c r="F269" s="190">
        <v>6</v>
      </c>
      <c r="G269" s="192">
        <v>0</v>
      </c>
      <c r="H269" s="192">
        <v>0</v>
      </c>
      <c r="I269" s="190">
        <v>1</v>
      </c>
      <c r="J269" s="190">
        <v>3</v>
      </c>
      <c r="K269" s="192">
        <v>0</v>
      </c>
      <c r="L269" s="190">
        <v>1</v>
      </c>
    </row>
    <row r="270" spans="1:12" ht="16.5" customHeight="1" x14ac:dyDescent="0.2">
      <c r="A270" s="186" t="s">
        <v>286</v>
      </c>
      <c r="B270" s="184">
        <v>86</v>
      </c>
      <c r="C270" s="184">
        <v>1</v>
      </c>
      <c r="D270" s="187">
        <v>0</v>
      </c>
      <c r="E270" s="184">
        <v>8</v>
      </c>
      <c r="F270" s="184">
        <v>59</v>
      </c>
      <c r="G270" s="184">
        <v>1</v>
      </c>
      <c r="H270" s="187">
        <v>0</v>
      </c>
      <c r="I270" s="184">
        <v>1</v>
      </c>
      <c r="J270" s="184">
        <v>14</v>
      </c>
      <c r="K270" s="184">
        <v>2</v>
      </c>
      <c r="L270" s="187">
        <v>0</v>
      </c>
    </row>
    <row r="271" spans="1:12" ht="16.5" customHeight="1" x14ac:dyDescent="0.2">
      <c r="A271" s="191" t="s">
        <v>287</v>
      </c>
      <c r="B271" s="190">
        <v>7</v>
      </c>
      <c r="C271" s="192">
        <v>0</v>
      </c>
      <c r="D271" s="192">
        <v>0</v>
      </c>
      <c r="E271" s="192">
        <v>0</v>
      </c>
      <c r="F271" s="190">
        <v>2</v>
      </c>
      <c r="G271" s="190">
        <v>3</v>
      </c>
      <c r="H271" s="192">
        <v>0</v>
      </c>
      <c r="I271" s="190">
        <v>1</v>
      </c>
      <c r="J271" s="190">
        <v>1</v>
      </c>
      <c r="K271" s="192">
        <v>0</v>
      </c>
      <c r="L271" s="192">
        <v>0</v>
      </c>
    </row>
    <row r="272" spans="1:12" ht="16.5" customHeight="1" x14ac:dyDescent="0.2">
      <c r="A272" s="186" t="s">
        <v>289</v>
      </c>
      <c r="B272" s="184">
        <v>16</v>
      </c>
      <c r="C272" s="187">
        <v>0</v>
      </c>
      <c r="D272" s="187">
        <v>0</v>
      </c>
      <c r="E272" s="187">
        <v>0</v>
      </c>
      <c r="F272" s="184">
        <v>3</v>
      </c>
      <c r="G272" s="187">
        <v>0</v>
      </c>
      <c r="H272" s="187">
        <v>0</v>
      </c>
      <c r="I272" s="184">
        <v>8</v>
      </c>
      <c r="J272" s="184">
        <v>4</v>
      </c>
      <c r="K272" s="184">
        <v>1</v>
      </c>
      <c r="L272" s="187">
        <v>0</v>
      </c>
    </row>
    <row r="273" spans="1:12" ht="16.5" customHeight="1" x14ac:dyDescent="0.2">
      <c r="A273" s="191" t="s">
        <v>290</v>
      </c>
      <c r="B273" s="190">
        <v>40</v>
      </c>
      <c r="C273" s="192">
        <v>0</v>
      </c>
      <c r="D273" s="192">
        <v>0</v>
      </c>
      <c r="E273" s="190">
        <v>2</v>
      </c>
      <c r="F273" s="190">
        <v>7</v>
      </c>
      <c r="G273" s="192">
        <v>0</v>
      </c>
      <c r="H273" s="192">
        <v>0</v>
      </c>
      <c r="I273" s="190">
        <v>4</v>
      </c>
      <c r="J273" s="190">
        <v>24</v>
      </c>
      <c r="K273" s="190">
        <v>2</v>
      </c>
      <c r="L273" s="190">
        <v>1</v>
      </c>
    </row>
    <row r="274" spans="1:12" ht="16.5" customHeight="1" x14ac:dyDescent="0.2">
      <c r="A274" s="186" t="s">
        <v>291</v>
      </c>
      <c r="B274" s="184">
        <v>4</v>
      </c>
      <c r="C274" s="187">
        <v>0</v>
      </c>
      <c r="D274" s="187">
        <v>0</v>
      </c>
      <c r="E274" s="187">
        <v>0</v>
      </c>
      <c r="F274" s="184">
        <v>1</v>
      </c>
      <c r="G274" s="187">
        <v>0</v>
      </c>
      <c r="H274" s="187">
        <v>0</v>
      </c>
      <c r="I274" s="184">
        <v>1</v>
      </c>
      <c r="J274" s="187">
        <v>0</v>
      </c>
      <c r="K274" s="184">
        <v>2</v>
      </c>
      <c r="L274" s="187">
        <v>0</v>
      </c>
    </row>
    <row r="275" spans="1:12" ht="16.5" customHeight="1" x14ac:dyDescent="0.2">
      <c r="A275" s="191" t="s">
        <v>292</v>
      </c>
      <c r="B275" s="190">
        <v>8</v>
      </c>
      <c r="C275" s="192">
        <v>0</v>
      </c>
      <c r="D275" s="192">
        <v>0</v>
      </c>
      <c r="E275" s="190">
        <v>1</v>
      </c>
      <c r="F275" s="190">
        <v>4</v>
      </c>
      <c r="G275" s="192">
        <v>0</v>
      </c>
      <c r="H275" s="192">
        <v>0</v>
      </c>
      <c r="I275" s="192">
        <v>0</v>
      </c>
      <c r="J275" s="190">
        <v>2</v>
      </c>
      <c r="K275" s="192">
        <v>0</v>
      </c>
      <c r="L275" s="190">
        <v>1</v>
      </c>
    </row>
    <row r="277" spans="1:12" x14ac:dyDescent="0.2">
      <c r="A277" s="750" t="s">
        <v>563</v>
      </c>
    </row>
  </sheetData>
  <mergeCells count="4">
    <mergeCell ref="B4:B5"/>
    <mergeCell ref="C4:L4"/>
    <mergeCell ref="A2:L2"/>
    <mergeCell ref="A4:A5"/>
  </mergeCells>
  <hyperlinks>
    <hyperlink ref="N1" location="Indice!A29" display="INICIO"/>
  </hyperlinks>
  <printOptions horizontalCentered="1"/>
  <pageMargins left="0.70866141732283472" right="0.70866141732283472" top="1.1023622047244095" bottom="0.74803149606299213" header="0.31496062992125984" footer="0.31496062992125984"/>
  <pageSetup paperSize="9" scale="85" firstPageNumber="59" orientation="landscape" useFirstPageNumber="1" r:id="rId1"/>
  <headerFooter scaleWithDoc="0">
    <oddHeader>&amp;C&amp;G</oddHeader>
    <oddFooter xml:space="preserve">&amp;C&amp;"-,Negrita"&amp;20&amp;P
</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O36"/>
  <sheetViews>
    <sheetView topLeftCell="A16" workbookViewId="0">
      <selection activeCell="A2" sqref="A2:N2"/>
    </sheetView>
  </sheetViews>
  <sheetFormatPr baseColWidth="10" defaultRowHeight="12.75" x14ac:dyDescent="0.2"/>
  <cols>
    <col min="1" max="1" width="17.7109375" style="2" customWidth="1"/>
    <col min="2" max="2" width="9" style="56" customWidth="1"/>
    <col min="3" max="14" width="11.140625" style="56" customWidth="1"/>
    <col min="15" max="16384" width="11.42578125" style="2"/>
  </cols>
  <sheetData>
    <row r="1" spans="1:15" s="67" customFormat="1" ht="15" x14ac:dyDescent="0.25">
      <c r="B1" s="126"/>
      <c r="C1" s="126"/>
      <c r="D1" s="126"/>
      <c r="E1" s="126"/>
      <c r="F1" s="126"/>
      <c r="G1" s="126"/>
      <c r="H1" s="126"/>
      <c r="I1" s="126"/>
      <c r="J1" s="126"/>
      <c r="K1" s="126"/>
      <c r="L1" s="126"/>
      <c r="M1" s="126"/>
      <c r="N1" s="126"/>
      <c r="O1" s="678" t="s">
        <v>344</v>
      </c>
    </row>
    <row r="2" spans="1:15" s="67" customFormat="1" ht="29.25" customHeight="1" x14ac:dyDescent="0.25">
      <c r="A2" s="878" t="s">
        <v>620</v>
      </c>
      <c r="B2" s="878"/>
      <c r="C2" s="878"/>
      <c r="D2" s="878"/>
      <c r="E2" s="878"/>
      <c r="F2" s="878"/>
      <c r="G2" s="878"/>
      <c r="H2" s="878"/>
      <c r="I2" s="878"/>
      <c r="J2" s="878"/>
      <c r="K2" s="878"/>
      <c r="L2" s="878"/>
      <c r="M2" s="878"/>
      <c r="N2" s="878"/>
    </row>
    <row r="3" spans="1:15" s="67" customFormat="1" ht="15" x14ac:dyDescent="0.25">
      <c r="A3" s="194"/>
      <c r="B3" s="195"/>
      <c r="C3" s="195"/>
      <c r="D3" s="195"/>
      <c r="E3" s="195"/>
      <c r="F3" s="195"/>
      <c r="G3" s="195"/>
      <c r="H3" s="195"/>
      <c r="I3" s="195"/>
      <c r="J3" s="195"/>
      <c r="K3" s="195"/>
      <c r="L3" s="195"/>
      <c r="M3" s="195"/>
      <c r="N3" s="195"/>
    </row>
    <row r="4" spans="1:15" s="127" customFormat="1" ht="15.75" customHeight="1" x14ac:dyDescent="0.25">
      <c r="A4" s="879" t="s">
        <v>621</v>
      </c>
      <c r="B4" s="798" t="s">
        <v>254</v>
      </c>
      <c r="C4" s="798" t="s">
        <v>591</v>
      </c>
      <c r="D4" s="800"/>
      <c r="E4" s="800"/>
      <c r="F4" s="800"/>
      <c r="G4" s="800"/>
      <c r="H4" s="800"/>
      <c r="I4" s="800"/>
      <c r="J4" s="800"/>
      <c r="K4" s="800"/>
      <c r="L4" s="800"/>
      <c r="M4" s="800"/>
      <c r="N4" s="800"/>
    </row>
    <row r="5" spans="1:15" s="127" customFormat="1" ht="45" x14ac:dyDescent="0.25">
      <c r="A5" s="879"/>
      <c r="B5" s="800"/>
      <c r="C5" s="114" t="s">
        <v>1</v>
      </c>
      <c r="D5" s="114" t="s">
        <v>2</v>
      </c>
      <c r="E5" s="114" t="s">
        <v>3</v>
      </c>
      <c r="F5" s="114" t="s">
        <v>4</v>
      </c>
      <c r="G5" s="114" t="s">
        <v>5</v>
      </c>
      <c r="H5" s="114" t="s">
        <v>6</v>
      </c>
      <c r="I5" s="114" t="s">
        <v>7</v>
      </c>
      <c r="J5" s="114" t="s">
        <v>8</v>
      </c>
      <c r="K5" s="114" t="s">
        <v>9</v>
      </c>
      <c r="L5" s="114" t="s">
        <v>10</v>
      </c>
      <c r="M5" s="114" t="s">
        <v>11</v>
      </c>
      <c r="N5" s="114" t="s">
        <v>12</v>
      </c>
    </row>
    <row r="6" spans="1:15" x14ac:dyDescent="0.2">
      <c r="A6" s="7" t="s">
        <v>269</v>
      </c>
      <c r="B6" s="196">
        <v>20299</v>
      </c>
      <c r="C6" s="196">
        <v>1800</v>
      </c>
      <c r="D6" s="196">
        <v>1639</v>
      </c>
      <c r="E6" s="196">
        <v>1677</v>
      </c>
      <c r="F6" s="196">
        <v>1615</v>
      </c>
      <c r="G6" s="196">
        <v>1812</v>
      </c>
      <c r="H6" s="196">
        <v>1697</v>
      </c>
      <c r="I6" s="196">
        <v>1749</v>
      </c>
      <c r="J6" s="196">
        <v>1908</v>
      </c>
      <c r="K6" s="196">
        <v>1546</v>
      </c>
      <c r="L6" s="196">
        <v>1766</v>
      </c>
      <c r="M6" s="196">
        <v>1680</v>
      </c>
      <c r="N6" s="196">
        <v>1410</v>
      </c>
    </row>
    <row r="7" spans="1:15" x14ac:dyDescent="0.2">
      <c r="A7" s="11" t="s">
        <v>338</v>
      </c>
      <c r="B7" s="200">
        <v>10876</v>
      </c>
      <c r="C7" s="200">
        <v>1021</v>
      </c>
      <c r="D7" s="200">
        <v>892</v>
      </c>
      <c r="E7" s="200">
        <v>908</v>
      </c>
      <c r="F7" s="200">
        <v>871</v>
      </c>
      <c r="G7" s="200">
        <v>942</v>
      </c>
      <c r="H7" s="200">
        <v>858</v>
      </c>
      <c r="I7" s="200">
        <v>958</v>
      </c>
      <c r="J7" s="200">
        <v>1034</v>
      </c>
      <c r="K7" s="200">
        <v>835</v>
      </c>
      <c r="L7" s="200">
        <v>913</v>
      </c>
      <c r="M7" s="200">
        <v>916</v>
      </c>
      <c r="N7" s="200">
        <v>728</v>
      </c>
    </row>
    <row r="8" spans="1:15" x14ac:dyDescent="0.2">
      <c r="A8" s="197" t="s">
        <v>15</v>
      </c>
      <c r="B8" s="196">
        <v>1556</v>
      </c>
      <c r="C8" s="196">
        <v>134</v>
      </c>
      <c r="D8" s="196">
        <v>139</v>
      </c>
      <c r="E8" s="196">
        <v>114</v>
      </c>
      <c r="F8" s="196">
        <v>110</v>
      </c>
      <c r="G8" s="196">
        <v>155</v>
      </c>
      <c r="H8" s="196">
        <v>106</v>
      </c>
      <c r="I8" s="196">
        <v>132</v>
      </c>
      <c r="J8" s="196">
        <v>157</v>
      </c>
      <c r="K8" s="196">
        <v>114</v>
      </c>
      <c r="L8" s="196">
        <v>155</v>
      </c>
      <c r="M8" s="196">
        <v>135</v>
      </c>
      <c r="N8" s="196">
        <v>105</v>
      </c>
    </row>
    <row r="9" spans="1:15" x14ac:dyDescent="0.2">
      <c r="A9" s="201" t="s">
        <v>16</v>
      </c>
      <c r="B9" s="200">
        <v>259</v>
      </c>
      <c r="C9" s="200">
        <v>31</v>
      </c>
      <c r="D9" s="200">
        <v>10</v>
      </c>
      <c r="E9" s="200">
        <v>22</v>
      </c>
      <c r="F9" s="200">
        <v>16</v>
      </c>
      <c r="G9" s="200">
        <v>22</v>
      </c>
      <c r="H9" s="200">
        <v>21</v>
      </c>
      <c r="I9" s="200">
        <v>22</v>
      </c>
      <c r="J9" s="200">
        <v>24</v>
      </c>
      <c r="K9" s="200">
        <v>22</v>
      </c>
      <c r="L9" s="200">
        <v>24</v>
      </c>
      <c r="M9" s="200">
        <v>26</v>
      </c>
      <c r="N9" s="200">
        <v>19</v>
      </c>
    </row>
    <row r="10" spans="1:15" x14ac:dyDescent="0.2">
      <c r="A10" s="197" t="s">
        <v>17</v>
      </c>
      <c r="B10" s="196">
        <v>505</v>
      </c>
      <c r="C10" s="196">
        <v>47</v>
      </c>
      <c r="D10" s="196">
        <v>44</v>
      </c>
      <c r="E10" s="196">
        <v>46</v>
      </c>
      <c r="F10" s="196">
        <v>34</v>
      </c>
      <c r="G10" s="196">
        <v>37</v>
      </c>
      <c r="H10" s="196">
        <v>54</v>
      </c>
      <c r="I10" s="196">
        <v>48</v>
      </c>
      <c r="J10" s="196">
        <v>37</v>
      </c>
      <c r="K10" s="196">
        <v>35</v>
      </c>
      <c r="L10" s="196">
        <v>47</v>
      </c>
      <c r="M10" s="196">
        <v>42</v>
      </c>
      <c r="N10" s="196">
        <v>34</v>
      </c>
    </row>
    <row r="11" spans="1:15" x14ac:dyDescent="0.2">
      <c r="A11" s="201" t="s">
        <v>18</v>
      </c>
      <c r="B11" s="200">
        <v>230</v>
      </c>
      <c r="C11" s="200">
        <v>14</v>
      </c>
      <c r="D11" s="200">
        <v>28</v>
      </c>
      <c r="E11" s="200">
        <v>28</v>
      </c>
      <c r="F11" s="200">
        <v>17</v>
      </c>
      <c r="G11" s="200">
        <v>22</v>
      </c>
      <c r="H11" s="200">
        <v>13</v>
      </c>
      <c r="I11" s="200">
        <v>23</v>
      </c>
      <c r="J11" s="200">
        <v>16</v>
      </c>
      <c r="K11" s="200">
        <v>19</v>
      </c>
      <c r="L11" s="200">
        <v>13</v>
      </c>
      <c r="M11" s="200">
        <v>27</v>
      </c>
      <c r="N11" s="200">
        <v>10</v>
      </c>
    </row>
    <row r="12" spans="1:15" x14ac:dyDescent="0.2">
      <c r="A12" s="197" t="s">
        <v>19</v>
      </c>
      <c r="B12" s="196">
        <v>498</v>
      </c>
      <c r="C12" s="196">
        <v>55</v>
      </c>
      <c r="D12" s="196">
        <v>51</v>
      </c>
      <c r="E12" s="196">
        <v>33</v>
      </c>
      <c r="F12" s="196">
        <v>37</v>
      </c>
      <c r="G12" s="196">
        <v>49</v>
      </c>
      <c r="H12" s="196">
        <v>42</v>
      </c>
      <c r="I12" s="196">
        <v>51</v>
      </c>
      <c r="J12" s="196">
        <v>35</v>
      </c>
      <c r="K12" s="196">
        <v>43</v>
      </c>
      <c r="L12" s="196">
        <v>32</v>
      </c>
      <c r="M12" s="196">
        <v>38</v>
      </c>
      <c r="N12" s="196">
        <v>32</v>
      </c>
    </row>
    <row r="13" spans="1:15" x14ac:dyDescent="0.2">
      <c r="A13" s="201" t="s">
        <v>20</v>
      </c>
      <c r="B13" s="200">
        <v>705</v>
      </c>
      <c r="C13" s="200">
        <v>62</v>
      </c>
      <c r="D13" s="200">
        <v>74</v>
      </c>
      <c r="E13" s="200">
        <v>61</v>
      </c>
      <c r="F13" s="200">
        <v>59</v>
      </c>
      <c r="G13" s="200">
        <v>61</v>
      </c>
      <c r="H13" s="200">
        <v>49</v>
      </c>
      <c r="I13" s="200">
        <v>55</v>
      </c>
      <c r="J13" s="200">
        <v>80</v>
      </c>
      <c r="K13" s="200">
        <v>58</v>
      </c>
      <c r="L13" s="200">
        <v>50</v>
      </c>
      <c r="M13" s="200">
        <v>44</v>
      </c>
      <c r="N13" s="200">
        <v>52</v>
      </c>
    </row>
    <row r="14" spans="1:15" x14ac:dyDescent="0.2">
      <c r="A14" s="197" t="s">
        <v>21</v>
      </c>
      <c r="B14" s="196">
        <v>636</v>
      </c>
      <c r="C14" s="196">
        <v>75</v>
      </c>
      <c r="D14" s="196">
        <v>45</v>
      </c>
      <c r="E14" s="196">
        <v>60</v>
      </c>
      <c r="F14" s="196">
        <v>55</v>
      </c>
      <c r="G14" s="196">
        <v>57</v>
      </c>
      <c r="H14" s="196">
        <v>38</v>
      </c>
      <c r="I14" s="196">
        <v>52</v>
      </c>
      <c r="J14" s="196">
        <v>48</v>
      </c>
      <c r="K14" s="196">
        <v>33</v>
      </c>
      <c r="L14" s="196">
        <v>71</v>
      </c>
      <c r="M14" s="196">
        <v>64</v>
      </c>
      <c r="N14" s="196">
        <v>38</v>
      </c>
    </row>
    <row r="15" spans="1:15" x14ac:dyDescent="0.2">
      <c r="A15" s="201" t="s">
        <v>22</v>
      </c>
      <c r="B15" s="200">
        <v>581</v>
      </c>
      <c r="C15" s="200">
        <v>64</v>
      </c>
      <c r="D15" s="200">
        <v>54</v>
      </c>
      <c r="E15" s="200">
        <v>36</v>
      </c>
      <c r="F15" s="200">
        <v>53</v>
      </c>
      <c r="G15" s="200">
        <v>46</v>
      </c>
      <c r="H15" s="200">
        <v>61</v>
      </c>
      <c r="I15" s="200">
        <v>39</v>
      </c>
      <c r="J15" s="200">
        <v>52</v>
      </c>
      <c r="K15" s="200">
        <v>36</v>
      </c>
      <c r="L15" s="200">
        <v>55</v>
      </c>
      <c r="M15" s="200">
        <v>46</v>
      </c>
      <c r="N15" s="200">
        <v>39</v>
      </c>
    </row>
    <row r="16" spans="1:15" x14ac:dyDescent="0.2">
      <c r="A16" s="203" t="s">
        <v>23</v>
      </c>
      <c r="B16" s="196">
        <v>4578</v>
      </c>
      <c r="C16" s="196">
        <v>389</v>
      </c>
      <c r="D16" s="196">
        <v>338</v>
      </c>
      <c r="E16" s="196">
        <v>368</v>
      </c>
      <c r="F16" s="196">
        <v>362</v>
      </c>
      <c r="G16" s="196">
        <v>398</v>
      </c>
      <c r="H16" s="196">
        <v>390</v>
      </c>
      <c r="I16" s="196">
        <v>428</v>
      </c>
      <c r="J16" s="196">
        <v>472</v>
      </c>
      <c r="K16" s="196">
        <v>381</v>
      </c>
      <c r="L16" s="196">
        <v>346</v>
      </c>
      <c r="M16" s="196">
        <v>400</v>
      </c>
      <c r="N16" s="196">
        <v>306</v>
      </c>
    </row>
    <row r="17" spans="1:14" x14ac:dyDescent="0.2">
      <c r="A17" s="201" t="s">
        <v>24</v>
      </c>
      <c r="B17" s="200">
        <v>918</v>
      </c>
      <c r="C17" s="200">
        <v>102</v>
      </c>
      <c r="D17" s="200">
        <v>72</v>
      </c>
      <c r="E17" s="200">
        <v>107</v>
      </c>
      <c r="F17" s="200">
        <v>90</v>
      </c>
      <c r="G17" s="200">
        <v>59</v>
      </c>
      <c r="H17" s="200">
        <v>51</v>
      </c>
      <c r="I17" s="200">
        <v>77</v>
      </c>
      <c r="J17" s="200">
        <v>81</v>
      </c>
      <c r="K17" s="200">
        <v>77</v>
      </c>
      <c r="L17" s="200">
        <v>81</v>
      </c>
      <c r="M17" s="200">
        <v>69</v>
      </c>
      <c r="N17" s="200">
        <v>52</v>
      </c>
    </row>
    <row r="18" spans="1:14" ht="25.5" x14ac:dyDescent="0.2">
      <c r="A18" s="197" t="s">
        <v>25</v>
      </c>
      <c r="B18" s="198">
        <v>410</v>
      </c>
      <c r="C18" s="198">
        <v>48</v>
      </c>
      <c r="D18" s="198">
        <v>37</v>
      </c>
      <c r="E18" s="198">
        <v>33</v>
      </c>
      <c r="F18" s="198">
        <v>38</v>
      </c>
      <c r="G18" s="198">
        <v>36</v>
      </c>
      <c r="H18" s="198">
        <v>33</v>
      </c>
      <c r="I18" s="198">
        <v>31</v>
      </c>
      <c r="J18" s="198">
        <v>32</v>
      </c>
      <c r="K18" s="198">
        <v>17</v>
      </c>
      <c r="L18" s="198">
        <v>39</v>
      </c>
      <c r="M18" s="198">
        <v>25</v>
      </c>
      <c r="N18" s="198">
        <v>41</v>
      </c>
    </row>
    <row r="19" spans="1:14" x14ac:dyDescent="0.2">
      <c r="A19" s="11" t="s">
        <v>295</v>
      </c>
      <c r="B19" s="200">
        <v>8609</v>
      </c>
      <c r="C19" s="200">
        <v>703</v>
      </c>
      <c r="D19" s="200">
        <v>685</v>
      </c>
      <c r="E19" s="200">
        <v>703</v>
      </c>
      <c r="F19" s="200">
        <v>699</v>
      </c>
      <c r="G19" s="200">
        <v>780</v>
      </c>
      <c r="H19" s="200">
        <v>767</v>
      </c>
      <c r="I19" s="200">
        <v>705</v>
      </c>
      <c r="J19" s="200">
        <v>794</v>
      </c>
      <c r="K19" s="200">
        <v>652</v>
      </c>
      <c r="L19" s="200">
        <v>796</v>
      </c>
      <c r="M19" s="200">
        <v>705</v>
      </c>
      <c r="N19" s="200">
        <v>620</v>
      </c>
    </row>
    <row r="20" spans="1:14" x14ac:dyDescent="0.2">
      <c r="A20" s="197" t="s">
        <v>27</v>
      </c>
      <c r="B20" s="196">
        <v>1256</v>
      </c>
      <c r="C20" s="196">
        <v>126</v>
      </c>
      <c r="D20" s="196">
        <v>90</v>
      </c>
      <c r="E20" s="196">
        <v>96</v>
      </c>
      <c r="F20" s="196">
        <v>108</v>
      </c>
      <c r="G20" s="196">
        <v>125</v>
      </c>
      <c r="H20" s="196">
        <v>105</v>
      </c>
      <c r="I20" s="196">
        <v>103</v>
      </c>
      <c r="J20" s="196">
        <v>95</v>
      </c>
      <c r="K20" s="196">
        <v>91</v>
      </c>
      <c r="L20" s="196">
        <v>115</v>
      </c>
      <c r="M20" s="196">
        <v>102</v>
      </c>
      <c r="N20" s="196">
        <v>100</v>
      </c>
    </row>
    <row r="21" spans="1:14" x14ac:dyDescent="0.2">
      <c r="A21" s="201" t="s">
        <v>28</v>
      </c>
      <c r="B21" s="200">
        <v>315</v>
      </c>
      <c r="C21" s="200">
        <v>33</v>
      </c>
      <c r="D21" s="200">
        <v>21</v>
      </c>
      <c r="E21" s="200">
        <v>18</v>
      </c>
      <c r="F21" s="200">
        <v>39</v>
      </c>
      <c r="G21" s="200">
        <v>34</v>
      </c>
      <c r="H21" s="200">
        <v>26</v>
      </c>
      <c r="I21" s="200">
        <v>31</v>
      </c>
      <c r="J21" s="200">
        <v>38</v>
      </c>
      <c r="K21" s="200">
        <v>7</v>
      </c>
      <c r="L21" s="200">
        <v>36</v>
      </c>
      <c r="M21" s="200">
        <v>19</v>
      </c>
      <c r="N21" s="200">
        <v>13</v>
      </c>
    </row>
    <row r="22" spans="1:14" x14ac:dyDescent="0.2">
      <c r="A22" s="197" t="s">
        <v>29</v>
      </c>
      <c r="B22" s="196">
        <v>4858</v>
      </c>
      <c r="C22" s="196">
        <v>360</v>
      </c>
      <c r="D22" s="196">
        <v>385</v>
      </c>
      <c r="E22" s="196">
        <v>402</v>
      </c>
      <c r="F22" s="196">
        <v>358</v>
      </c>
      <c r="G22" s="196">
        <v>435</v>
      </c>
      <c r="H22" s="196">
        <v>460</v>
      </c>
      <c r="I22" s="196">
        <v>372</v>
      </c>
      <c r="J22" s="196">
        <v>488</v>
      </c>
      <c r="K22" s="196">
        <v>369</v>
      </c>
      <c r="L22" s="196">
        <v>462</v>
      </c>
      <c r="M22" s="196">
        <v>416</v>
      </c>
      <c r="N22" s="196">
        <v>351</v>
      </c>
    </row>
    <row r="23" spans="1:14" x14ac:dyDescent="0.2">
      <c r="A23" s="201" t="s">
        <v>30</v>
      </c>
      <c r="B23" s="200">
        <v>493</v>
      </c>
      <c r="C23" s="200">
        <v>49</v>
      </c>
      <c r="D23" s="200">
        <v>47</v>
      </c>
      <c r="E23" s="200">
        <v>49</v>
      </c>
      <c r="F23" s="200">
        <v>42</v>
      </c>
      <c r="G23" s="200">
        <v>40</v>
      </c>
      <c r="H23" s="200">
        <v>41</v>
      </c>
      <c r="I23" s="200">
        <v>52</v>
      </c>
      <c r="J23" s="200">
        <v>27</v>
      </c>
      <c r="K23" s="200">
        <v>30</v>
      </c>
      <c r="L23" s="200">
        <v>40</v>
      </c>
      <c r="M23" s="200">
        <v>36</v>
      </c>
      <c r="N23" s="200">
        <v>40</v>
      </c>
    </row>
    <row r="24" spans="1:14" x14ac:dyDescent="0.2">
      <c r="A24" s="197" t="s">
        <v>31</v>
      </c>
      <c r="B24" s="196">
        <v>1556</v>
      </c>
      <c r="C24" s="196">
        <v>122</v>
      </c>
      <c r="D24" s="196">
        <v>129</v>
      </c>
      <c r="E24" s="196">
        <v>130</v>
      </c>
      <c r="F24" s="196">
        <v>131</v>
      </c>
      <c r="G24" s="196">
        <v>132</v>
      </c>
      <c r="H24" s="196">
        <v>121</v>
      </c>
      <c r="I24" s="196">
        <v>136</v>
      </c>
      <c r="J24" s="196">
        <v>138</v>
      </c>
      <c r="K24" s="196">
        <v>146</v>
      </c>
      <c r="L24" s="196">
        <v>137</v>
      </c>
      <c r="M24" s="196">
        <v>122</v>
      </c>
      <c r="N24" s="196">
        <v>112</v>
      </c>
    </row>
    <row r="25" spans="1:14" x14ac:dyDescent="0.2">
      <c r="A25" s="201" t="s">
        <v>325</v>
      </c>
      <c r="B25" s="200">
        <v>131</v>
      </c>
      <c r="C25" s="200">
        <v>13</v>
      </c>
      <c r="D25" s="200">
        <v>13</v>
      </c>
      <c r="E25" s="200">
        <v>8</v>
      </c>
      <c r="F25" s="200">
        <v>21</v>
      </c>
      <c r="G25" s="200">
        <v>14</v>
      </c>
      <c r="H25" s="200">
        <v>14</v>
      </c>
      <c r="I25" s="200">
        <v>11</v>
      </c>
      <c r="J25" s="200">
        <v>8</v>
      </c>
      <c r="K25" s="200">
        <v>9</v>
      </c>
      <c r="L25" s="200">
        <v>6</v>
      </c>
      <c r="M25" s="200">
        <v>10</v>
      </c>
      <c r="N25" s="200">
        <v>4</v>
      </c>
    </row>
    <row r="26" spans="1:14" x14ac:dyDescent="0.2">
      <c r="A26" s="6" t="s">
        <v>296</v>
      </c>
      <c r="B26" s="196">
        <v>764</v>
      </c>
      <c r="C26" s="196">
        <v>67</v>
      </c>
      <c r="D26" s="196">
        <v>55</v>
      </c>
      <c r="E26" s="196">
        <v>62</v>
      </c>
      <c r="F26" s="196">
        <v>44</v>
      </c>
      <c r="G26" s="196">
        <v>87</v>
      </c>
      <c r="H26" s="196">
        <v>72</v>
      </c>
      <c r="I26" s="196">
        <v>85</v>
      </c>
      <c r="J26" s="196">
        <v>74</v>
      </c>
      <c r="K26" s="196">
        <v>51</v>
      </c>
      <c r="L26" s="196">
        <v>52</v>
      </c>
      <c r="M26" s="196">
        <v>57</v>
      </c>
      <c r="N26" s="196">
        <v>58</v>
      </c>
    </row>
    <row r="27" spans="1:14" x14ac:dyDescent="0.2">
      <c r="A27" s="201" t="s">
        <v>34</v>
      </c>
      <c r="B27" s="200">
        <v>206</v>
      </c>
      <c r="C27" s="200">
        <v>21</v>
      </c>
      <c r="D27" s="200">
        <v>13</v>
      </c>
      <c r="E27" s="200">
        <v>18</v>
      </c>
      <c r="F27" s="200">
        <v>12</v>
      </c>
      <c r="G27" s="200">
        <v>22</v>
      </c>
      <c r="H27" s="200">
        <v>13</v>
      </c>
      <c r="I27" s="200">
        <v>22</v>
      </c>
      <c r="J27" s="200">
        <v>15</v>
      </c>
      <c r="K27" s="200">
        <v>23</v>
      </c>
      <c r="L27" s="200">
        <v>18</v>
      </c>
      <c r="M27" s="200">
        <v>17</v>
      </c>
      <c r="N27" s="200">
        <v>12</v>
      </c>
    </row>
    <row r="28" spans="1:14" x14ac:dyDescent="0.2">
      <c r="A28" s="197" t="s">
        <v>35</v>
      </c>
      <c r="B28" s="196">
        <v>71</v>
      </c>
      <c r="C28" s="196">
        <v>3</v>
      </c>
      <c r="D28" s="196">
        <v>5</v>
      </c>
      <c r="E28" s="196">
        <v>3</v>
      </c>
      <c r="F28" s="196">
        <v>9</v>
      </c>
      <c r="G28" s="196">
        <v>6</v>
      </c>
      <c r="H28" s="196">
        <v>8</v>
      </c>
      <c r="I28" s="196">
        <v>8</v>
      </c>
      <c r="J28" s="196">
        <v>14</v>
      </c>
      <c r="K28" s="196">
        <v>3</v>
      </c>
      <c r="L28" s="196">
        <v>4</v>
      </c>
      <c r="M28" s="196">
        <v>2</v>
      </c>
      <c r="N28" s="196">
        <v>6</v>
      </c>
    </row>
    <row r="29" spans="1:14" x14ac:dyDescent="0.2">
      <c r="A29" s="201" t="s">
        <v>36</v>
      </c>
      <c r="B29" s="200">
        <v>124</v>
      </c>
      <c r="C29" s="200">
        <v>14</v>
      </c>
      <c r="D29" s="200">
        <v>12</v>
      </c>
      <c r="E29" s="200">
        <v>6</v>
      </c>
      <c r="F29" s="200">
        <v>3</v>
      </c>
      <c r="G29" s="200">
        <v>15</v>
      </c>
      <c r="H29" s="200">
        <v>13</v>
      </c>
      <c r="I29" s="200">
        <v>14</v>
      </c>
      <c r="J29" s="200">
        <v>11</v>
      </c>
      <c r="K29" s="200">
        <v>6</v>
      </c>
      <c r="L29" s="200">
        <v>5</v>
      </c>
      <c r="M29" s="200">
        <v>10</v>
      </c>
      <c r="N29" s="200">
        <v>15</v>
      </c>
    </row>
    <row r="30" spans="1:14" x14ac:dyDescent="0.2">
      <c r="A30" s="197" t="s">
        <v>37</v>
      </c>
      <c r="B30" s="196">
        <v>103</v>
      </c>
      <c r="C30" s="196">
        <v>10</v>
      </c>
      <c r="D30" s="196">
        <v>6</v>
      </c>
      <c r="E30" s="196">
        <v>11</v>
      </c>
      <c r="F30" s="196">
        <v>11</v>
      </c>
      <c r="G30" s="196">
        <v>14</v>
      </c>
      <c r="H30" s="196">
        <v>9</v>
      </c>
      <c r="I30" s="196">
        <v>14</v>
      </c>
      <c r="J30" s="196">
        <v>8</v>
      </c>
      <c r="K30" s="196">
        <v>4</v>
      </c>
      <c r="L30" s="196">
        <v>8</v>
      </c>
      <c r="M30" s="196">
        <v>7</v>
      </c>
      <c r="N30" s="196">
        <v>1</v>
      </c>
    </row>
    <row r="31" spans="1:14" x14ac:dyDescent="0.2">
      <c r="A31" s="201" t="s">
        <v>38</v>
      </c>
      <c r="B31" s="200">
        <v>172</v>
      </c>
      <c r="C31" s="200">
        <v>13</v>
      </c>
      <c r="D31" s="200">
        <v>11</v>
      </c>
      <c r="E31" s="200">
        <v>15</v>
      </c>
      <c r="F31" s="200">
        <v>5</v>
      </c>
      <c r="G31" s="200">
        <v>19</v>
      </c>
      <c r="H31" s="200">
        <v>20</v>
      </c>
      <c r="I31" s="200">
        <v>14</v>
      </c>
      <c r="J31" s="200">
        <v>21</v>
      </c>
      <c r="K31" s="200">
        <v>11</v>
      </c>
      <c r="L31" s="200">
        <v>11</v>
      </c>
      <c r="M31" s="200">
        <v>12</v>
      </c>
      <c r="N31" s="200">
        <v>20</v>
      </c>
    </row>
    <row r="32" spans="1:14" x14ac:dyDescent="0.2">
      <c r="A32" s="197" t="s">
        <v>39</v>
      </c>
      <c r="B32" s="196">
        <v>88</v>
      </c>
      <c r="C32" s="196">
        <v>6</v>
      </c>
      <c r="D32" s="196">
        <v>8</v>
      </c>
      <c r="E32" s="196">
        <v>9</v>
      </c>
      <c r="F32" s="196">
        <v>4</v>
      </c>
      <c r="G32" s="196">
        <v>11</v>
      </c>
      <c r="H32" s="196">
        <v>9</v>
      </c>
      <c r="I32" s="196">
        <v>13</v>
      </c>
      <c r="J32" s="196">
        <v>5</v>
      </c>
      <c r="K32" s="196">
        <v>4</v>
      </c>
      <c r="L32" s="196">
        <v>6</v>
      </c>
      <c r="M32" s="196">
        <v>9</v>
      </c>
      <c r="N32" s="196">
        <v>4</v>
      </c>
    </row>
    <row r="33" spans="1:14" x14ac:dyDescent="0.2">
      <c r="A33" s="11" t="s">
        <v>297</v>
      </c>
      <c r="B33" s="200">
        <v>50</v>
      </c>
      <c r="C33" s="200">
        <v>9</v>
      </c>
      <c r="D33" s="200">
        <v>7</v>
      </c>
      <c r="E33" s="200">
        <v>4</v>
      </c>
      <c r="F33" s="200">
        <v>1</v>
      </c>
      <c r="G33" s="200">
        <v>3</v>
      </c>
      <c r="H33" s="202">
        <v>0</v>
      </c>
      <c r="I33" s="200">
        <v>1</v>
      </c>
      <c r="J33" s="200">
        <v>6</v>
      </c>
      <c r="K33" s="200">
        <v>8</v>
      </c>
      <c r="L33" s="200">
        <v>5</v>
      </c>
      <c r="M33" s="200">
        <v>2</v>
      </c>
      <c r="N33" s="200">
        <v>4</v>
      </c>
    </row>
    <row r="34" spans="1:14" x14ac:dyDescent="0.2">
      <c r="A34" s="197" t="s">
        <v>41</v>
      </c>
      <c r="B34" s="196">
        <v>50</v>
      </c>
      <c r="C34" s="196">
        <v>9</v>
      </c>
      <c r="D34" s="196">
        <v>7</v>
      </c>
      <c r="E34" s="196">
        <v>4</v>
      </c>
      <c r="F34" s="196">
        <v>1</v>
      </c>
      <c r="G34" s="196">
        <v>3</v>
      </c>
      <c r="H34" s="199">
        <v>0</v>
      </c>
      <c r="I34" s="196">
        <v>1</v>
      </c>
      <c r="J34" s="196">
        <v>6</v>
      </c>
      <c r="K34" s="196">
        <v>8</v>
      </c>
      <c r="L34" s="196">
        <v>5</v>
      </c>
      <c r="M34" s="196">
        <v>2</v>
      </c>
      <c r="N34" s="196">
        <v>4</v>
      </c>
    </row>
    <row r="36" spans="1:14" x14ac:dyDescent="0.2">
      <c r="A36" s="750" t="s">
        <v>563</v>
      </c>
    </row>
  </sheetData>
  <mergeCells count="4">
    <mergeCell ref="A2:N2"/>
    <mergeCell ref="A4:A5"/>
    <mergeCell ref="B4:B5"/>
    <mergeCell ref="C4:N4"/>
  </mergeCells>
  <hyperlinks>
    <hyperlink ref="O1" location="Indice!A31" display="INICIO"/>
  </hyperlinks>
  <printOptions horizontalCentered="1"/>
  <pageMargins left="0.70866141732283472" right="0.70866141732283472" top="1.1023622047244095" bottom="0.74803149606299213" header="0.31496062992125984" footer="0.31496062992125984"/>
  <pageSetup paperSize="9" scale="80" firstPageNumber="73" orientation="landscape" useFirstPageNumber="1" r:id="rId1"/>
  <headerFooter scaleWithDoc="0">
    <oddHeader>&amp;C&amp;G</oddHeader>
    <oddFooter>&amp;C&amp;"-,Negrita"&amp;20&amp;P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P245"/>
  <sheetViews>
    <sheetView topLeftCell="A223" workbookViewId="0">
      <selection activeCell="A2" sqref="A2:N2"/>
    </sheetView>
  </sheetViews>
  <sheetFormatPr baseColWidth="10" defaultRowHeight="12.75" x14ac:dyDescent="0.2"/>
  <cols>
    <col min="1" max="1" width="18.85546875" style="2" customWidth="1"/>
    <col min="2" max="2" width="8.5703125" style="56" customWidth="1"/>
    <col min="3" max="10" width="10.85546875" style="56" customWidth="1"/>
    <col min="11" max="11" width="11.85546875" style="56" customWidth="1"/>
    <col min="12" max="12" width="10.85546875" style="56" customWidth="1"/>
    <col min="13" max="13" width="11.5703125" style="56" customWidth="1"/>
    <col min="14" max="14" width="10.85546875" style="56" customWidth="1"/>
    <col min="15" max="16384" width="11.42578125" style="2"/>
  </cols>
  <sheetData>
    <row r="1" spans="1:16" s="67" customFormat="1" ht="15" x14ac:dyDescent="0.25">
      <c r="B1" s="126"/>
      <c r="C1" s="126"/>
      <c r="D1" s="126"/>
      <c r="E1" s="126"/>
      <c r="F1" s="126"/>
      <c r="G1" s="126"/>
      <c r="H1" s="126"/>
      <c r="I1" s="126"/>
      <c r="J1" s="126"/>
      <c r="K1" s="126"/>
      <c r="L1" s="126"/>
      <c r="M1" s="126"/>
      <c r="N1" s="126"/>
      <c r="P1" s="678" t="s">
        <v>344</v>
      </c>
    </row>
    <row r="2" spans="1:16" s="67" customFormat="1" ht="29.25" customHeight="1" x14ac:dyDescent="0.25">
      <c r="A2" s="805" t="s">
        <v>622</v>
      </c>
      <c r="B2" s="805"/>
      <c r="C2" s="805"/>
      <c r="D2" s="805"/>
      <c r="E2" s="805"/>
      <c r="F2" s="805"/>
      <c r="G2" s="805"/>
      <c r="H2" s="805"/>
      <c r="I2" s="805"/>
      <c r="J2" s="805"/>
      <c r="K2" s="805"/>
      <c r="L2" s="805"/>
      <c r="M2" s="805"/>
      <c r="N2" s="805"/>
    </row>
    <row r="3" spans="1:16" s="67" customFormat="1" ht="15" x14ac:dyDescent="0.25">
      <c r="A3" s="204"/>
      <c r="B3" s="205"/>
      <c r="C3" s="205"/>
      <c r="D3" s="205"/>
      <c r="E3" s="205"/>
      <c r="F3" s="205"/>
      <c r="G3" s="205"/>
      <c r="H3" s="205"/>
      <c r="I3" s="205"/>
      <c r="J3" s="205"/>
      <c r="K3" s="205"/>
      <c r="L3" s="205"/>
      <c r="M3" s="205"/>
      <c r="N3" s="205"/>
    </row>
    <row r="4" spans="1:16" s="127" customFormat="1" ht="15" x14ac:dyDescent="0.25">
      <c r="A4" s="807" t="s">
        <v>623</v>
      </c>
      <c r="B4" s="803" t="s">
        <v>254</v>
      </c>
      <c r="C4" s="803" t="s">
        <v>591</v>
      </c>
      <c r="D4" s="804"/>
      <c r="E4" s="804"/>
      <c r="F4" s="804"/>
      <c r="G4" s="804"/>
      <c r="H4" s="804"/>
      <c r="I4" s="804"/>
      <c r="J4" s="804"/>
      <c r="K4" s="804"/>
      <c r="L4" s="804"/>
      <c r="M4" s="804"/>
      <c r="N4" s="804"/>
    </row>
    <row r="5" spans="1:16" s="127" customFormat="1" ht="15" x14ac:dyDescent="0.25">
      <c r="A5" s="807"/>
      <c r="B5" s="804"/>
      <c r="C5" s="213" t="s">
        <v>1</v>
      </c>
      <c r="D5" s="213" t="s">
        <v>2</v>
      </c>
      <c r="E5" s="213" t="s">
        <v>3</v>
      </c>
      <c r="F5" s="213" t="s">
        <v>4</v>
      </c>
      <c r="G5" s="213" t="s">
        <v>5</v>
      </c>
      <c r="H5" s="213" t="s">
        <v>6</v>
      </c>
      <c r="I5" s="213" t="s">
        <v>7</v>
      </c>
      <c r="J5" s="213" t="s">
        <v>8</v>
      </c>
      <c r="K5" s="213" t="s">
        <v>9</v>
      </c>
      <c r="L5" s="213" t="s">
        <v>10</v>
      </c>
      <c r="M5" s="213" t="s">
        <v>11</v>
      </c>
      <c r="N5" s="213" t="s">
        <v>12</v>
      </c>
    </row>
    <row r="6" spans="1:16" x14ac:dyDescent="0.2">
      <c r="A6" s="206" t="s">
        <v>269</v>
      </c>
      <c r="B6" s="207">
        <v>20299</v>
      </c>
      <c r="C6" s="207">
        <v>1800</v>
      </c>
      <c r="D6" s="207">
        <v>1639</v>
      </c>
      <c r="E6" s="207">
        <v>1677</v>
      </c>
      <c r="F6" s="207">
        <v>1615</v>
      </c>
      <c r="G6" s="207">
        <v>1812</v>
      </c>
      <c r="H6" s="207">
        <v>1697</v>
      </c>
      <c r="I6" s="207">
        <v>1749</v>
      </c>
      <c r="J6" s="207">
        <v>1908</v>
      </c>
      <c r="K6" s="207">
        <v>1546</v>
      </c>
      <c r="L6" s="207">
        <v>1766</v>
      </c>
      <c r="M6" s="207">
        <v>1680</v>
      </c>
      <c r="N6" s="207">
        <v>1410</v>
      </c>
    </row>
    <row r="7" spans="1:16" x14ac:dyDescent="0.2">
      <c r="A7" s="214" t="s">
        <v>294</v>
      </c>
      <c r="B7" s="215">
        <v>10335</v>
      </c>
      <c r="C7" s="215">
        <v>981</v>
      </c>
      <c r="D7" s="215">
        <v>838</v>
      </c>
      <c r="E7" s="215">
        <v>869</v>
      </c>
      <c r="F7" s="215">
        <v>836</v>
      </c>
      <c r="G7" s="215">
        <v>895</v>
      </c>
      <c r="H7" s="215">
        <v>817</v>
      </c>
      <c r="I7" s="215">
        <v>907</v>
      </c>
      <c r="J7" s="215">
        <v>976</v>
      </c>
      <c r="K7" s="215">
        <v>795</v>
      </c>
      <c r="L7" s="215">
        <v>863</v>
      </c>
      <c r="M7" s="215">
        <v>874</v>
      </c>
      <c r="N7" s="215">
        <v>684</v>
      </c>
    </row>
    <row r="8" spans="1:16" x14ac:dyDescent="0.2">
      <c r="A8" s="206" t="s">
        <v>15</v>
      </c>
      <c r="B8" s="207">
        <v>1205</v>
      </c>
      <c r="C8" s="207">
        <v>111</v>
      </c>
      <c r="D8" s="207">
        <v>105</v>
      </c>
      <c r="E8" s="207">
        <v>88</v>
      </c>
      <c r="F8" s="207">
        <v>81</v>
      </c>
      <c r="G8" s="207">
        <v>131</v>
      </c>
      <c r="H8" s="207">
        <v>80</v>
      </c>
      <c r="I8" s="207">
        <v>97</v>
      </c>
      <c r="J8" s="207">
        <v>121</v>
      </c>
      <c r="K8" s="207">
        <v>83</v>
      </c>
      <c r="L8" s="207">
        <v>118</v>
      </c>
      <c r="M8" s="207">
        <v>109</v>
      </c>
      <c r="N8" s="207">
        <v>81</v>
      </c>
    </row>
    <row r="9" spans="1:16" x14ac:dyDescent="0.2">
      <c r="A9" s="216" t="s">
        <v>43</v>
      </c>
      <c r="B9" s="215">
        <v>972</v>
      </c>
      <c r="C9" s="215">
        <v>87</v>
      </c>
      <c r="D9" s="215">
        <v>90</v>
      </c>
      <c r="E9" s="215">
        <v>74</v>
      </c>
      <c r="F9" s="215">
        <v>61</v>
      </c>
      <c r="G9" s="215">
        <v>109</v>
      </c>
      <c r="H9" s="215">
        <v>66</v>
      </c>
      <c r="I9" s="215">
        <v>76</v>
      </c>
      <c r="J9" s="215">
        <v>95</v>
      </c>
      <c r="K9" s="215">
        <v>69</v>
      </c>
      <c r="L9" s="215">
        <v>90</v>
      </c>
      <c r="M9" s="215">
        <v>86</v>
      </c>
      <c r="N9" s="215">
        <v>69</v>
      </c>
    </row>
    <row r="10" spans="1:16" x14ac:dyDescent="0.2">
      <c r="A10" s="209" t="s">
        <v>44</v>
      </c>
      <c r="B10" s="207">
        <v>13</v>
      </c>
      <c r="C10" s="210">
        <v>0</v>
      </c>
      <c r="D10" s="207">
        <v>2</v>
      </c>
      <c r="E10" s="210">
        <v>0</v>
      </c>
      <c r="F10" s="207">
        <v>2</v>
      </c>
      <c r="G10" s="207">
        <v>2</v>
      </c>
      <c r="H10" s="210">
        <v>0</v>
      </c>
      <c r="I10" s="207">
        <v>1</v>
      </c>
      <c r="J10" s="207">
        <v>1</v>
      </c>
      <c r="K10" s="207">
        <v>1</v>
      </c>
      <c r="L10" s="207">
        <v>1</v>
      </c>
      <c r="M10" s="207">
        <v>2</v>
      </c>
      <c r="N10" s="207">
        <v>1</v>
      </c>
    </row>
    <row r="11" spans="1:16" x14ac:dyDescent="0.2">
      <c r="A11" s="216" t="s">
        <v>45</v>
      </c>
      <c r="B11" s="215">
        <v>54</v>
      </c>
      <c r="C11" s="215">
        <v>8</v>
      </c>
      <c r="D11" s="215">
        <v>3</v>
      </c>
      <c r="E11" s="215">
        <v>3</v>
      </c>
      <c r="F11" s="215">
        <v>4</v>
      </c>
      <c r="G11" s="215">
        <v>8</v>
      </c>
      <c r="H11" s="215">
        <v>4</v>
      </c>
      <c r="I11" s="215">
        <v>3</v>
      </c>
      <c r="J11" s="215">
        <v>5</v>
      </c>
      <c r="K11" s="215">
        <v>3</v>
      </c>
      <c r="L11" s="215">
        <v>5</v>
      </c>
      <c r="M11" s="215">
        <v>4</v>
      </c>
      <c r="N11" s="215">
        <v>4</v>
      </c>
    </row>
    <row r="12" spans="1:16" x14ac:dyDescent="0.2">
      <c r="A12" s="209" t="s">
        <v>46</v>
      </c>
      <c r="B12" s="207">
        <v>9</v>
      </c>
      <c r="C12" s="207">
        <v>1</v>
      </c>
      <c r="D12" s="207">
        <v>1</v>
      </c>
      <c r="E12" s="207">
        <v>2</v>
      </c>
      <c r="F12" s="207">
        <v>1</v>
      </c>
      <c r="G12" s="207">
        <v>1</v>
      </c>
      <c r="H12" s="207">
        <v>1</v>
      </c>
      <c r="I12" s="207">
        <v>1</v>
      </c>
      <c r="J12" s="210">
        <v>0</v>
      </c>
      <c r="K12" s="210">
        <v>0</v>
      </c>
      <c r="L12" s="210">
        <v>0</v>
      </c>
      <c r="M12" s="207">
        <v>1</v>
      </c>
      <c r="N12" s="210">
        <v>0</v>
      </c>
    </row>
    <row r="13" spans="1:16" x14ac:dyDescent="0.2">
      <c r="A13" s="216" t="s">
        <v>47</v>
      </c>
      <c r="B13" s="215">
        <v>62</v>
      </c>
      <c r="C13" s="215">
        <v>8</v>
      </c>
      <c r="D13" s="215">
        <v>4</v>
      </c>
      <c r="E13" s="215">
        <v>6</v>
      </c>
      <c r="F13" s="215">
        <v>5</v>
      </c>
      <c r="G13" s="215">
        <v>5</v>
      </c>
      <c r="H13" s="215">
        <v>3</v>
      </c>
      <c r="I13" s="215">
        <v>4</v>
      </c>
      <c r="J13" s="215">
        <v>7</v>
      </c>
      <c r="K13" s="215">
        <v>2</v>
      </c>
      <c r="L13" s="215">
        <v>12</v>
      </c>
      <c r="M13" s="215">
        <v>3</v>
      </c>
      <c r="N13" s="215">
        <v>3</v>
      </c>
    </row>
    <row r="14" spans="1:16" x14ac:dyDescent="0.2">
      <c r="A14" s="209" t="s">
        <v>48</v>
      </c>
      <c r="B14" s="207">
        <v>3</v>
      </c>
      <c r="C14" s="210">
        <v>0</v>
      </c>
      <c r="D14" s="210">
        <v>0</v>
      </c>
      <c r="E14" s="210">
        <v>0</v>
      </c>
      <c r="F14" s="210">
        <v>0</v>
      </c>
      <c r="G14" s="207">
        <v>1</v>
      </c>
      <c r="H14" s="210">
        <v>0</v>
      </c>
      <c r="I14" s="210">
        <v>0</v>
      </c>
      <c r="J14" s="207">
        <v>1</v>
      </c>
      <c r="K14" s="210">
        <v>0</v>
      </c>
      <c r="L14" s="210">
        <v>0</v>
      </c>
      <c r="M14" s="207">
        <v>1</v>
      </c>
      <c r="N14" s="210">
        <v>0</v>
      </c>
    </row>
    <row r="15" spans="1:16" x14ac:dyDescent="0.2">
      <c r="A15" s="216" t="s">
        <v>49</v>
      </c>
      <c r="B15" s="215">
        <v>4</v>
      </c>
      <c r="C15" s="215">
        <v>1</v>
      </c>
      <c r="D15" s="215">
        <v>1</v>
      </c>
      <c r="E15" s="217">
        <v>0</v>
      </c>
      <c r="F15" s="217">
        <v>0</v>
      </c>
      <c r="G15" s="217">
        <v>0</v>
      </c>
      <c r="H15" s="217">
        <v>0</v>
      </c>
      <c r="I15" s="217">
        <v>0</v>
      </c>
      <c r="J15" s="215">
        <v>1</v>
      </c>
      <c r="K15" s="217">
        <v>0</v>
      </c>
      <c r="L15" s="217">
        <v>0</v>
      </c>
      <c r="M15" s="215">
        <v>1</v>
      </c>
      <c r="N15" s="217">
        <v>0</v>
      </c>
    </row>
    <row r="16" spans="1:16" x14ac:dyDescent="0.2">
      <c r="A16" s="209" t="s">
        <v>50</v>
      </c>
      <c r="B16" s="207">
        <v>28</v>
      </c>
      <c r="C16" s="210">
        <v>0</v>
      </c>
      <c r="D16" s="207">
        <v>1</v>
      </c>
      <c r="E16" s="207">
        <v>1</v>
      </c>
      <c r="F16" s="207">
        <v>1</v>
      </c>
      <c r="G16" s="207">
        <v>1</v>
      </c>
      <c r="H16" s="207">
        <v>5</v>
      </c>
      <c r="I16" s="207">
        <v>4</v>
      </c>
      <c r="J16" s="207">
        <v>4</v>
      </c>
      <c r="K16" s="207">
        <v>2</v>
      </c>
      <c r="L16" s="207">
        <v>3</v>
      </c>
      <c r="M16" s="207">
        <v>4</v>
      </c>
      <c r="N16" s="207">
        <v>2</v>
      </c>
    </row>
    <row r="17" spans="1:14" x14ac:dyDescent="0.2">
      <c r="A17" s="216" t="s">
        <v>51</v>
      </c>
      <c r="B17" s="215">
        <v>36</v>
      </c>
      <c r="C17" s="215">
        <v>3</v>
      </c>
      <c r="D17" s="215">
        <v>2</v>
      </c>
      <c r="E17" s="215">
        <v>2</v>
      </c>
      <c r="F17" s="215">
        <v>3</v>
      </c>
      <c r="G17" s="215">
        <v>2</v>
      </c>
      <c r="H17" s="215">
        <v>1</v>
      </c>
      <c r="I17" s="215">
        <v>5</v>
      </c>
      <c r="J17" s="215">
        <v>5</v>
      </c>
      <c r="K17" s="215">
        <v>4</v>
      </c>
      <c r="L17" s="215">
        <v>5</v>
      </c>
      <c r="M17" s="215">
        <v>3</v>
      </c>
      <c r="N17" s="215">
        <v>1</v>
      </c>
    </row>
    <row r="18" spans="1:14" x14ac:dyDescent="0.2">
      <c r="A18" s="209" t="s">
        <v>52</v>
      </c>
      <c r="B18" s="207">
        <v>2</v>
      </c>
      <c r="C18" s="210">
        <v>0</v>
      </c>
      <c r="D18" s="210">
        <v>0</v>
      </c>
      <c r="E18" s="210">
        <v>0</v>
      </c>
      <c r="F18" s="207">
        <v>1</v>
      </c>
      <c r="G18" s="210">
        <v>0</v>
      </c>
      <c r="H18" s="210">
        <v>0</v>
      </c>
      <c r="I18" s="210">
        <v>0</v>
      </c>
      <c r="J18" s="210">
        <v>0</v>
      </c>
      <c r="K18" s="210">
        <v>0</v>
      </c>
      <c r="L18" s="210">
        <v>0</v>
      </c>
      <c r="M18" s="207">
        <v>1</v>
      </c>
      <c r="N18" s="210">
        <v>0</v>
      </c>
    </row>
    <row r="19" spans="1:14" x14ac:dyDescent="0.2">
      <c r="A19" s="216" t="s">
        <v>53</v>
      </c>
      <c r="B19" s="215">
        <v>6</v>
      </c>
      <c r="C19" s="215">
        <v>2</v>
      </c>
      <c r="D19" s="217">
        <v>0</v>
      </c>
      <c r="E19" s="217">
        <v>0</v>
      </c>
      <c r="F19" s="217">
        <v>0</v>
      </c>
      <c r="G19" s="217">
        <v>0</v>
      </c>
      <c r="H19" s="217">
        <v>0</v>
      </c>
      <c r="I19" s="215">
        <v>1</v>
      </c>
      <c r="J19" s="217">
        <v>0</v>
      </c>
      <c r="K19" s="217">
        <v>0</v>
      </c>
      <c r="L19" s="215">
        <v>1</v>
      </c>
      <c r="M19" s="215">
        <v>2</v>
      </c>
      <c r="N19" s="217">
        <v>0</v>
      </c>
    </row>
    <row r="20" spans="1:14" x14ac:dyDescent="0.2">
      <c r="A20" s="209" t="s">
        <v>54</v>
      </c>
      <c r="B20" s="207">
        <v>1</v>
      </c>
      <c r="C20" s="207">
        <v>1</v>
      </c>
      <c r="D20" s="210">
        <v>0</v>
      </c>
      <c r="E20" s="210">
        <v>0</v>
      </c>
      <c r="F20" s="210">
        <v>0</v>
      </c>
      <c r="G20" s="210">
        <v>0</v>
      </c>
      <c r="H20" s="210">
        <v>0</v>
      </c>
      <c r="I20" s="210">
        <v>0</v>
      </c>
      <c r="J20" s="210">
        <v>0</v>
      </c>
      <c r="K20" s="210">
        <v>0</v>
      </c>
      <c r="L20" s="210">
        <v>0</v>
      </c>
      <c r="M20" s="210">
        <v>0</v>
      </c>
      <c r="N20" s="210">
        <v>0</v>
      </c>
    </row>
    <row r="21" spans="1:14" x14ac:dyDescent="0.2">
      <c r="A21" s="216" t="s">
        <v>55</v>
      </c>
      <c r="B21" s="215">
        <v>1</v>
      </c>
      <c r="C21" s="217">
        <v>0</v>
      </c>
      <c r="D21" s="217">
        <v>0</v>
      </c>
      <c r="E21" s="217">
        <v>0</v>
      </c>
      <c r="F21" s="217">
        <v>0</v>
      </c>
      <c r="G21" s="215">
        <v>1</v>
      </c>
      <c r="H21" s="217">
        <v>0</v>
      </c>
      <c r="I21" s="217">
        <v>0</v>
      </c>
      <c r="J21" s="217">
        <v>0</v>
      </c>
      <c r="K21" s="217">
        <v>0</v>
      </c>
      <c r="L21" s="217">
        <v>0</v>
      </c>
      <c r="M21" s="217">
        <v>0</v>
      </c>
      <c r="N21" s="217">
        <v>0</v>
      </c>
    </row>
    <row r="22" spans="1:14" x14ac:dyDescent="0.2">
      <c r="A22" s="209" t="s">
        <v>56</v>
      </c>
      <c r="B22" s="207">
        <v>1</v>
      </c>
      <c r="C22" s="210">
        <v>0</v>
      </c>
      <c r="D22" s="210">
        <v>0</v>
      </c>
      <c r="E22" s="210">
        <v>0</v>
      </c>
      <c r="F22" s="207">
        <v>1</v>
      </c>
      <c r="G22" s="210">
        <v>0</v>
      </c>
      <c r="H22" s="210">
        <v>0</v>
      </c>
      <c r="I22" s="210">
        <v>0</v>
      </c>
      <c r="J22" s="210">
        <v>0</v>
      </c>
      <c r="K22" s="210">
        <v>0</v>
      </c>
      <c r="L22" s="210">
        <v>0</v>
      </c>
      <c r="M22" s="210">
        <v>0</v>
      </c>
      <c r="N22" s="210">
        <v>0</v>
      </c>
    </row>
    <row r="23" spans="1:14" x14ac:dyDescent="0.2">
      <c r="A23" s="216" t="s">
        <v>57</v>
      </c>
      <c r="B23" s="215">
        <v>13</v>
      </c>
      <c r="C23" s="217">
        <v>0</v>
      </c>
      <c r="D23" s="215">
        <v>1</v>
      </c>
      <c r="E23" s="217">
        <v>0</v>
      </c>
      <c r="F23" s="215">
        <v>2</v>
      </c>
      <c r="G23" s="215">
        <v>1</v>
      </c>
      <c r="H23" s="217">
        <v>0</v>
      </c>
      <c r="I23" s="215">
        <v>2</v>
      </c>
      <c r="J23" s="215">
        <v>2</v>
      </c>
      <c r="K23" s="215">
        <v>2</v>
      </c>
      <c r="L23" s="215">
        <v>1</v>
      </c>
      <c r="M23" s="215">
        <v>1</v>
      </c>
      <c r="N23" s="215">
        <v>1</v>
      </c>
    </row>
    <row r="24" spans="1:14" x14ac:dyDescent="0.2">
      <c r="A24" s="206" t="s">
        <v>16</v>
      </c>
      <c r="B24" s="207">
        <v>197</v>
      </c>
      <c r="C24" s="207">
        <v>24</v>
      </c>
      <c r="D24" s="207">
        <v>10</v>
      </c>
      <c r="E24" s="207">
        <v>20</v>
      </c>
      <c r="F24" s="207">
        <v>14</v>
      </c>
      <c r="G24" s="207">
        <v>15</v>
      </c>
      <c r="H24" s="207">
        <v>17</v>
      </c>
      <c r="I24" s="207">
        <v>14</v>
      </c>
      <c r="J24" s="207">
        <v>14</v>
      </c>
      <c r="K24" s="207">
        <v>18</v>
      </c>
      <c r="L24" s="207">
        <v>17</v>
      </c>
      <c r="M24" s="207">
        <v>19</v>
      </c>
      <c r="N24" s="207">
        <v>15</v>
      </c>
    </row>
    <row r="25" spans="1:14" x14ac:dyDescent="0.2">
      <c r="A25" s="216" t="s">
        <v>58</v>
      </c>
      <c r="B25" s="215">
        <v>111</v>
      </c>
      <c r="C25" s="215">
        <v>12</v>
      </c>
      <c r="D25" s="215">
        <v>5</v>
      </c>
      <c r="E25" s="215">
        <v>8</v>
      </c>
      <c r="F25" s="215">
        <v>10</v>
      </c>
      <c r="G25" s="215">
        <v>13</v>
      </c>
      <c r="H25" s="215">
        <v>11</v>
      </c>
      <c r="I25" s="215">
        <v>9</v>
      </c>
      <c r="J25" s="215">
        <v>8</v>
      </c>
      <c r="K25" s="215">
        <v>9</v>
      </c>
      <c r="L25" s="215">
        <v>10</v>
      </c>
      <c r="M25" s="215">
        <v>9</v>
      </c>
      <c r="N25" s="215">
        <v>7</v>
      </c>
    </row>
    <row r="26" spans="1:14" x14ac:dyDescent="0.2">
      <c r="A26" s="209" t="s">
        <v>59</v>
      </c>
      <c r="B26" s="207">
        <v>14</v>
      </c>
      <c r="C26" s="207">
        <v>3</v>
      </c>
      <c r="D26" s="207">
        <v>1</v>
      </c>
      <c r="E26" s="210">
        <v>0</v>
      </c>
      <c r="F26" s="207">
        <v>1</v>
      </c>
      <c r="G26" s="207">
        <v>1</v>
      </c>
      <c r="H26" s="207">
        <v>2</v>
      </c>
      <c r="I26" s="210">
        <v>0</v>
      </c>
      <c r="J26" s="207">
        <v>2</v>
      </c>
      <c r="K26" s="207">
        <v>1</v>
      </c>
      <c r="L26" s="207">
        <v>2</v>
      </c>
      <c r="M26" s="210">
        <v>0</v>
      </c>
      <c r="N26" s="207">
        <v>1</v>
      </c>
    </row>
    <row r="27" spans="1:14" x14ac:dyDescent="0.2">
      <c r="A27" s="216" t="s">
        <v>60</v>
      </c>
      <c r="B27" s="215">
        <v>13</v>
      </c>
      <c r="C27" s="215">
        <v>3</v>
      </c>
      <c r="D27" s="215">
        <v>1</v>
      </c>
      <c r="E27" s="217">
        <v>0</v>
      </c>
      <c r="F27" s="217">
        <v>0</v>
      </c>
      <c r="G27" s="215">
        <v>1</v>
      </c>
      <c r="H27" s="217">
        <v>0</v>
      </c>
      <c r="I27" s="215">
        <v>1</v>
      </c>
      <c r="J27" s="215">
        <v>1</v>
      </c>
      <c r="K27" s="215">
        <v>2</v>
      </c>
      <c r="L27" s="215">
        <v>1</v>
      </c>
      <c r="M27" s="215">
        <v>3</v>
      </c>
      <c r="N27" s="217">
        <v>0</v>
      </c>
    </row>
    <row r="28" spans="1:14" x14ac:dyDescent="0.2">
      <c r="A28" s="209" t="s">
        <v>61</v>
      </c>
      <c r="B28" s="207">
        <v>8</v>
      </c>
      <c r="C28" s="207">
        <v>2</v>
      </c>
      <c r="D28" s="210">
        <v>0</v>
      </c>
      <c r="E28" s="210">
        <v>0</v>
      </c>
      <c r="F28" s="210">
        <v>0</v>
      </c>
      <c r="G28" s="210">
        <v>0</v>
      </c>
      <c r="H28" s="207">
        <v>1</v>
      </c>
      <c r="I28" s="207">
        <v>1</v>
      </c>
      <c r="J28" s="210">
        <v>0</v>
      </c>
      <c r="K28" s="207">
        <v>1</v>
      </c>
      <c r="L28" s="207">
        <v>1</v>
      </c>
      <c r="M28" s="210">
        <v>0</v>
      </c>
      <c r="N28" s="207">
        <v>2</v>
      </c>
    </row>
    <row r="29" spans="1:14" x14ac:dyDescent="0.2">
      <c r="A29" s="216" t="s">
        <v>62</v>
      </c>
      <c r="B29" s="215">
        <v>28</v>
      </c>
      <c r="C29" s="217">
        <v>0</v>
      </c>
      <c r="D29" s="217">
        <v>0</v>
      </c>
      <c r="E29" s="215">
        <v>5</v>
      </c>
      <c r="F29" s="215">
        <v>3</v>
      </c>
      <c r="G29" s="217">
        <v>0</v>
      </c>
      <c r="H29" s="215">
        <v>3</v>
      </c>
      <c r="I29" s="215">
        <v>3</v>
      </c>
      <c r="J29" s="215">
        <v>2</v>
      </c>
      <c r="K29" s="215">
        <v>3</v>
      </c>
      <c r="L29" s="215">
        <v>2</v>
      </c>
      <c r="M29" s="215">
        <v>4</v>
      </c>
      <c r="N29" s="215">
        <v>3</v>
      </c>
    </row>
    <row r="30" spans="1:14" x14ac:dyDescent="0.2">
      <c r="A30" s="209" t="s">
        <v>63</v>
      </c>
      <c r="B30" s="207">
        <v>21</v>
      </c>
      <c r="C30" s="207">
        <v>4</v>
      </c>
      <c r="D30" s="207">
        <v>3</v>
      </c>
      <c r="E30" s="207">
        <v>6</v>
      </c>
      <c r="F30" s="210">
        <v>0</v>
      </c>
      <c r="G30" s="210">
        <v>0</v>
      </c>
      <c r="H30" s="210">
        <v>0</v>
      </c>
      <c r="I30" s="210">
        <v>0</v>
      </c>
      <c r="J30" s="207">
        <v>1</v>
      </c>
      <c r="K30" s="207">
        <v>1</v>
      </c>
      <c r="L30" s="207">
        <v>1</v>
      </c>
      <c r="M30" s="207">
        <v>3</v>
      </c>
      <c r="N30" s="207">
        <v>2</v>
      </c>
    </row>
    <row r="31" spans="1:14" x14ac:dyDescent="0.2">
      <c r="A31" s="216" t="s">
        <v>64</v>
      </c>
      <c r="B31" s="215">
        <v>2</v>
      </c>
      <c r="C31" s="217">
        <v>0</v>
      </c>
      <c r="D31" s="217">
        <v>0</v>
      </c>
      <c r="E31" s="215">
        <v>1</v>
      </c>
      <c r="F31" s="217">
        <v>0</v>
      </c>
      <c r="G31" s="217">
        <v>0</v>
      </c>
      <c r="H31" s="217">
        <v>0</v>
      </c>
      <c r="I31" s="217">
        <v>0</v>
      </c>
      <c r="J31" s="217">
        <v>0</v>
      </c>
      <c r="K31" s="215">
        <v>1</v>
      </c>
      <c r="L31" s="217">
        <v>0</v>
      </c>
      <c r="M31" s="217">
        <v>0</v>
      </c>
      <c r="N31" s="217">
        <v>0</v>
      </c>
    </row>
    <row r="32" spans="1:14" x14ac:dyDescent="0.2">
      <c r="A32" s="206" t="s">
        <v>17</v>
      </c>
      <c r="B32" s="207">
        <v>402</v>
      </c>
      <c r="C32" s="207">
        <v>36</v>
      </c>
      <c r="D32" s="207">
        <v>33</v>
      </c>
      <c r="E32" s="207">
        <v>42</v>
      </c>
      <c r="F32" s="207">
        <v>26</v>
      </c>
      <c r="G32" s="207">
        <v>29</v>
      </c>
      <c r="H32" s="207">
        <v>38</v>
      </c>
      <c r="I32" s="207">
        <v>36</v>
      </c>
      <c r="J32" s="207">
        <v>34</v>
      </c>
      <c r="K32" s="207">
        <v>28</v>
      </c>
      <c r="L32" s="207">
        <v>39</v>
      </c>
      <c r="M32" s="207">
        <v>33</v>
      </c>
      <c r="N32" s="207">
        <v>28</v>
      </c>
    </row>
    <row r="33" spans="1:14" x14ac:dyDescent="0.2">
      <c r="A33" s="216" t="s">
        <v>65</v>
      </c>
      <c r="B33" s="215">
        <v>181</v>
      </c>
      <c r="C33" s="215">
        <v>19</v>
      </c>
      <c r="D33" s="215">
        <v>18</v>
      </c>
      <c r="E33" s="215">
        <v>19</v>
      </c>
      <c r="F33" s="215">
        <v>8</v>
      </c>
      <c r="G33" s="215">
        <v>13</v>
      </c>
      <c r="H33" s="215">
        <v>17</v>
      </c>
      <c r="I33" s="215">
        <v>15</v>
      </c>
      <c r="J33" s="215">
        <v>19</v>
      </c>
      <c r="K33" s="215">
        <v>11</v>
      </c>
      <c r="L33" s="215">
        <v>18</v>
      </c>
      <c r="M33" s="215">
        <v>13</v>
      </c>
      <c r="N33" s="215">
        <v>11</v>
      </c>
    </row>
    <row r="34" spans="1:14" x14ac:dyDescent="0.2">
      <c r="A34" s="209" t="s">
        <v>66</v>
      </c>
      <c r="B34" s="207">
        <v>32</v>
      </c>
      <c r="C34" s="207">
        <v>2</v>
      </c>
      <c r="D34" s="207">
        <v>3</v>
      </c>
      <c r="E34" s="207">
        <v>6</v>
      </c>
      <c r="F34" s="207">
        <v>1</v>
      </c>
      <c r="G34" s="207">
        <v>2</v>
      </c>
      <c r="H34" s="207">
        <v>3</v>
      </c>
      <c r="I34" s="207">
        <v>3</v>
      </c>
      <c r="J34" s="207">
        <v>4</v>
      </c>
      <c r="K34" s="207">
        <v>3</v>
      </c>
      <c r="L34" s="207">
        <v>3</v>
      </c>
      <c r="M34" s="207">
        <v>1</v>
      </c>
      <c r="N34" s="207">
        <v>1</v>
      </c>
    </row>
    <row r="35" spans="1:14" x14ac:dyDescent="0.2">
      <c r="A35" s="216" t="s">
        <v>17</v>
      </c>
      <c r="B35" s="215">
        <v>80</v>
      </c>
      <c r="C35" s="215">
        <v>9</v>
      </c>
      <c r="D35" s="215">
        <v>9</v>
      </c>
      <c r="E35" s="215">
        <v>8</v>
      </c>
      <c r="F35" s="215">
        <v>7</v>
      </c>
      <c r="G35" s="215">
        <v>4</v>
      </c>
      <c r="H35" s="215">
        <v>7</v>
      </c>
      <c r="I35" s="215">
        <v>5</v>
      </c>
      <c r="J35" s="215">
        <v>2</v>
      </c>
      <c r="K35" s="215">
        <v>8</v>
      </c>
      <c r="L35" s="215">
        <v>7</v>
      </c>
      <c r="M35" s="215">
        <v>10</v>
      </c>
      <c r="N35" s="215">
        <v>4</v>
      </c>
    </row>
    <row r="36" spans="1:14" x14ac:dyDescent="0.2">
      <c r="A36" s="209" t="s">
        <v>67</v>
      </c>
      <c r="B36" s="207">
        <v>74</v>
      </c>
      <c r="C36" s="207">
        <v>5</v>
      </c>
      <c r="D36" s="207">
        <v>3</v>
      </c>
      <c r="E36" s="207">
        <v>8</v>
      </c>
      <c r="F36" s="207">
        <v>6</v>
      </c>
      <c r="G36" s="207">
        <v>6</v>
      </c>
      <c r="H36" s="207">
        <v>5</v>
      </c>
      <c r="I36" s="207">
        <v>8</v>
      </c>
      <c r="J36" s="207">
        <v>5</v>
      </c>
      <c r="K36" s="207">
        <v>6</v>
      </c>
      <c r="L36" s="207">
        <v>9</v>
      </c>
      <c r="M36" s="207">
        <v>5</v>
      </c>
      <c r="N36" s="207">
        <v>8</v>
      </c>
    </row>
    <row r="37" spans="1:14" x14ac:dyDescent="0.2">
      <c r="A37" s="216" t="s">
        <v>68</v>
      </c>
      <c r="B37" s="215">
        <v>25</v>
      </c>
      <c r="C37" s="217">
        <v>0</v>
      </c>
      <c r="D37" s="217">
        <v>0</v>
      </c>
      <c r="E37" s="215">
        <v>1</v>
      </c>
      <c r="F37" s="215">
        <v>2</v>
      </c>
      <c r="G37" s="215">
        <v>2</v>
      </c>
      <c r="H37" s="215">
        <v>5</v>
      </c>
      <c r="I37" s="215">
        <v>4</v>
      </c>
      <c r="J37" s="215">
        <v>4</v>
      </c>
      <c r="K37" s="217">
        <v>0</v>
      </c>
      <c r="L37" s="215">
        <v>2</v>
      </c>
      <c r="M37" s="215">
        <v>3</v>
      </c>
      <c r="N37" s="215">
        <v>2</v>
      </c>
    </row>
    <row r="38" spans="1:14" x14ac:dyDescent="0.2">
      <c r="A38" s="209" t="s">
        <v>69</v>
      </c>
      <c r="B38" s="207">
        <v>6</v>
      </c>
      <c r="C38" s="210">
        <v>0</v>
      </c>
      <c r="D38" s="210">
        <v>0</v>
      </c>
      <c r="E38" s="210">
        <v>0</v>
      </c>
      <c r="F38" s="207">
        <v>2</v>
      </c>
      <c r="G38" s="207">
        <v>1</v>
      </c>
      <c r="H38" s="210">
        <v>0</v>
      </c>
      <c r="I38" s="207">
        <v>1</v>
      </c>
      <c r="J38" s="210">
        <v>0</v>
      </c>
      <c r="K38" s="210">
        <v>0</v>
      </c>
      <c r="L38" s="210">
        <v>0</v>
      </c>
      <c r="M38" s="210">
        <v>0</v>
      </c>
      <c r="N38" s="207">
        <v>2</v>
      </c>
    </row>
    <row r="39" spans="1:14" x14ac:dyDescent="0.2">
      <c r="A39" s="216" t="s">
        <v>70</v>
      </c>
      <c r="B39" s="215">
        <v>4</v>
      </c>
      <c r="C39" s="215">
        <v>1</v>
      </c>
      <c r="D39" s="217">
        <v>0</v>
      </c>
      <c r="E39" s="217">
        <v>0</v>
      </c>
      <c r="F39" s="217">
        <v>0</v>
      </c>
      <c r="G39" s="215">
        <v>1</v>
      </c>
      <c r="H39" s="215">
        <v>1</v>
      </c>
      <c r="I39" s="217">
        <v>0</v>
      </c>
      <c r="J39" s="217">
        <v>0</v>
      </c>
      <c r="K39" s="217">
        <v>0</v>
      </c>
      <c r="L39" s="217">
        <v>0</v>
      </c>
      <c r="M39" s="215">
        <v>1</v>
      </c>
      <c r="N39" s="217">
        <v>0</v>
      </c>
    </row>
    <row r="40" spans="1:14" x14ac:dyDescent="0.2">
      <c r="A40" s="206" t="s">
        <v>18</v>
      </c>
      <c r="B40" s="207">
        <v>206</v>
      </c>
      <c r="C40" s="207">
        <v>13</v>
      </c>
      <c r="D40" s="207">
        <v>26</v>
      </c>
      <c r="E40" s="207">
        <v>26</v>
      </c>
      <c r="F40" s="207">
        <v>14</v>
      </c>
      <c r="G40" s="207">
        <v>22</v>
      </c>
      <c r="H40" s="207">
        <v>11</v>
      </c>
      <c r="I40" s="207">
        <v>22</v>
      </c>
      <c r="J40" s="207">
        <v>14</v>
      </c>
      <c r="K40" s="207">
        <v>18</v>
      </c>
      <c r="L40" s="207">
        <v>11</v>
      </c>
      <c r="M40" s="207">
        <v>21</v>
      </c>
      <c r="N40" s="207">
        <v>8</v>
      </c>
    </row>
    <row r="41" spans="1:14" x14ac:dyDescent="0.2">
      <c r="A41" s="216" t="s">
        <v>71</v>
      </c>
      <c r="B41" s="215">
        <v>129</v>
      </c>
      <c r="C41" s="215">
        <v>13</v>
      </c>
      <c r="D41" s="215">
        <v>8</v>
      </c>
      <c r="E41" s="215">
        <v>14</v>
      </c>
      <c r="F41" s="215">
        <v>7</v>
      </c>
      <c r="G41" s="215">
        <v>12</v>
      </c>
      <c r="H41" s="215">
        <v>9</v>
      </c>
      <c r="I41" s="215">
        <v>14</v>
      </c>
      <c r="J41" s="215">
        <v>9</v>
      </c>
      <c r="K41" s="215">
        <v>15</v>
      </c>
      <c r="L41" s="215">
        <v>11</v>
      </c>
      <c r="M41" s="215">
        <v>13</v>
      </c>
      <c r="N41" s="215">
        <v>4</v>
      </c>
    </row>
    <row r="42" spans="1:14" x14ac:dyDescent="0.2">
      <c r="A42" s="209" t="s">
        <v>16</v>
      </c>
      <c r="B42" s="207">
        <v>13</v>
      </c>
      <c r="C42" s="210">
        <v>0</v>
      </c>
      <c r="D42" s="207">
        <v>2</v>
      </c>
      <c r="E42" s="207">
        <v>1</v>
      </c>
      <c r="F42" s="207">
        <v>3</v>
      </c>
      <c r="G42" s="210">
        <v>0</v>
      </c>
      <c r="H42" s="210">
        <v>0</v>
      </c>
      <c r="I42" s="207">
        <v>1</v>
      </c>
      <c r="J42" s="207">
        <v>1</v>
      </c>
      <c r="K42" s="207">
        <v>1</v>
      </c>
      <c r="L42" s="210">
        <v>0</v>
      </c>
      <c r="M42" s="207">
        <v>3</v>
      </c>
      <c r="N42" s="207">
        <v>1</v>
      </c>
    </row>
    <row r="43" spans="1:14" x14ac:dyDescent="0.2">
      <c r="A43" s="216" t="s">
        <v>72</v>
      </c>
      <c r="B43" s="215">
        <v>8</v>
      </c>
      <c r="C43" s="217">
        <v>0</v>
      </c>
      <c r="D43" s="215">
        <v>4</v>
      </c>
      <c r="E43" s="215">
        <v>1</v>
      </c>
      <c r="F43" s="215">
        <v>1</v>
      </c>
      <c r="G43" s="215">
        <v>1</v>
      </c>
      <c r="H43" s="217">
        <v>0</v>
      </c>
      <c r="I43" s="217">
        <v>0</v>
      </c>
      <c r="J43" s="217">
        <v>0</v>
      </c>
      <c r="K43" s="215">
        <v>1</v>
      </c>
      <c r="L43" s="217">
        <v>0</v>
      </c>
      <c r="M43" s="217">
        <v>0</v>
      </c>
      <c r="N43" s="217">
        <v>0</v>
      </c>
    </row>
    <row r="44" spans="1:14" x14ac:dyDescent="0.2">
      <c r="A44" s="209" t="s">
        <v>73</v>
      </c>
      <c r="B44" s="207">
        <v>4</v>
      </c>
      <c r="C44" s="210">
        <v>0</v>
      </c>
      <c r="D44" s="207">
        <v>1</v>
      </c>
      <c r="E44" s="207">
        <v>1</v>
      </c>
      <c r="F44" s="210">
        <v>0</v>
      </c>
      <c r="G44" s="210">
        <v>0</v>
      </c>
      <c r="H44" s="210">
        <v>0</v>
      </c>
      <c r="I44" s="207">
        <v>1</v>
      </c>
      <c r="J44" s="210">
        <v>0</v>
      </c>
      <c r="K44" s="210">
        <v>0</v>
      </c>
      <c r="L44" s="210">
        <v>0</v>
      </c>
      <c r="M44" s="207">
        <v>1</v>
      </c>
      <c r="N44" s="210">
        <v>0</v>
      </c>
    </row>
    <row r="45" spans="1:14" x14ac:dyDescent="0.2">
      <c r="A45" s="216" t="s">
        <v>74</v>
      </c>
      <c r="B45" s="215">
        <v>46</v>
      </c>
      <c r="C45" s="217">
        <v>0</v>
      </c>
      <c r="D45" s="215">
        <v>10</v>
      </c>
      <c r="E45" s="215">
        <v>9</v>
      </c>
      <c r="F45" s="215">
        <v>3</v>
      </c>
      <c r="G45" s="215">
        <v>9</v>
      </c>
      <c r="H45" s="215">
        <v>2</v>
      </c>
      <c r="I45" s="215">
        <v>5</v>
      </c>
      <c r="J45" s="215">
        <v>2</v>
      </c>
      <c r="K45" s="215">
        <v>1</v>
      </c>
      <c r="L45" s="217">
        <v>0</v>
      </c>
      <c r="M45" s="215">
        <v>3</v>
      </c>
      <c r="N45" s="215">
        <v>2</v>
      </c>
    </row>
    <row r="46" spans="1:14" x14ac:dyDescent="0.2">
      <c r="A46" s="209" t="s">
        <v>75</v>
      </c>
      <c r="B46" s="207">
        <v>6</v>
      </c>
      <c r="C46" s="210">
        <v>0</v>
      </c>
      <c r="D46" s="207">
        <v>1</v>
      </c>
      <c r="E46" s="210">
        <v>0</v>
      </c>
      <c r="F46" s="210">
        <v>0</v>
      </c>
      <c r="G46" s="210">
        <v>0</v>
      </c>
      <c r="H46" s="210">
        <v>0</v>
      </c>
      <c r="I46" s="207">
        <v>1</v>
      </c>
      <c r="J46" s="207">
        <v>2</v>
      </c>
      <c r="K46" s="210">
        <v>0</v>
      </c>
      <c r="L46" s="210">
        <v>0</v>
      </c>
      <c r="M46" s="207">
        <v>1</v>
      </c>
      <c r="N46" s="207">
        <v>1</v>
      </c>
    </row>
    <row r="47" spans="1:14" x14ac:dyDescent="0.2">
      <c r="A47" s="218" t="s">
        <v>19</v>
      </c>
      <c r="B47" s="215">
        <v>398</v>
      </c>
      <c r="C47" s="215">
        <v>50</v>
      </c>
      <c r="D47" s="215">
        <v>45</v>
      </c>
      <c r="E47" s="215">
        <v>23</v>
      </c>
      <c r="F47" s="215">
        <v>32</v>
      </c>
      <c r="G47" s="215">
        <v>33</v>
      </c>
      <c r="H47" s="215">
        <v>36</v>
      </c>
      <c r="I47" s="215">
        <v>37</v>
      </c>
      <c r="J47" s="215">
        <v>26</v>
      </c>
      <c r="K47" s="215">
        <v>38</v>
      </c>
      <c r="L47" s="215">
        <v>27</v>
      </c>
      <c r="M47" s="215">
        <v>25</v>
      </c>
      <c r="N47" s="215">
        <v>26</v>
      </c>
    </row>
    <row r="48" spans="1:14" x14ac:dyDescent="0.2">
      <c r="A48" s="209" t="s">
        <v>76</v>
      </c>
      <c r="B48" s="207">
        <v>219</v>
      </c>
      <c r="C48" s="207">
        <v>24</v>
      </c>
      <c r="D48" s="207">
        <v>24</v>
      </c>
      <c r="E48" s="207">
        <v>20</v>
      </c>
      <c r="F48" s="207">
        <v>14</v>
      </c>
      <c r="G48" s="207">
        <v>19</v>
      </c>
      <c r="H48" s="207">
        <v>20</v>
      </c>
      <c r="I48" s="207">
        <v>12</v>
      </c>
      <c r="J48" s="207">
        <v>17</v>
      </c>
      <c r="K48" s="207">
        <v>21</v>
      </c>
      <c r="L48" s="207">
        <v>16</v>
      </c>
      <c r="M48" s="207">
        <v>15</v>
      </c>
      <c r="N48" s="207">
        <v>17</v>
      </c>
    </row>
    <row r="49" spans="1:14" x14ac:dyDescent="0.2">
      <c r="A49" s="216" t="s">
        <v>77</v>
      </c>
      <c r="B49" s="215">
        <v>36</v>
      </c>
      <c r="C49" s="215">
        <v>3</v>
      </c>
      <c r="D49" s="215">
        <v>1</v>
      </c>
      <c r="E49" s="217">
        <v>0</v>
      </c>
      <c r="F49" s="215">
        <v>5</v>
      </c>
      <c r="G49" s="215">
        <v>3</v>
      </c>
      <c r="H49" s="215">
        <v>7</v>
      </c>
      <c r="I49" s="215">
        <v>9</v>
      </c>
      <c r="J49" s="215">
        <v>1</v>
      </c>
      <c r="K49" s="215">
        <v>4</v>
      </c>
      <c r="L49" s="215">
        <v>1</v>
      </c>
      <c r="M49" s="217">
        <v>0</v>
      </c>
      <c r="N49" s="215">
        <v>2</v>
      </c>
    </row>
    <row r="50" spans="1:14" x14ac:dyDescent="0.2">
      <c r="A50" s="209" t="s">
        <v>78</v>
      </c>
      <c r="B50" s="207">
        <v>14</v>
      </c>
      <c r="C50" s="207">
        <v>2</v>
      </c>
      <c r="D50" s="207">
        <v>2</v>
      </c>
      <c r="E50" s="210">
        <v>0</v>
      </c>
      <c r="F50" s="210">
        <v>0</v>
      </c>
      <c r="G50" s="207">
        <v>3</v>
      </c>
      <c r="H50" s="210">
        <v>0</v>
      </c>
      <c r="I50" s="207">
        <v>1</v>
      </c>
      <c r="J50" s="207">
        <v>1</v>
      </c>
      <c r="K50" s="207">
        <v>1</v>
      </c>
      <c r="L50" s="207">
        <v>2</v>
      </c>
      <c r="M50" s="207">
        <v>2</v>
      </c>
      <c r="N50" s="210">
        <v>0</v>
      </c>
    </row>
    <row r="51" spans="1:14" x14ac:dyDescent="0.2">
      <c r="A51" s="216" t="s">
        <v>79</v>
      </c>
      <c r="B51" s="215">
        <v>30</v>
      </c>
      <c r="C51" s="215">
        <v>4</v>
      </c>
      <c r="D51" s="215">
        <v>6</v>
      </c>
      <c r="E51" s="217">
        <v>0</v>
      </c>
      <c r="F51" s="215">
        <v>2</v>
      </c>
      <c r="G51" s="215">
        <v>4</v>
      </c>
      <c r="H51" s="215">
        <v>3</v>
      </c>
      <c r="I51" s="215">
        <v>1</v>
      </c>
      <c r="J51" s="215">
        <v>2</v>
      </c>
      <c r="K51" s="215">
        <v>4</v>
      </c>
      <c r="L51" s="215">
        <v>2</v>
      </c>
      <c r="M51" s="215">
        <v>2</v>
      </c>
      <c r="N51" s="217">
        <v>0</v>
      </c>
    </row>
    <row r="52" spans="1:14" x14ac:dyDescent="0.2">
      <c r="A52" s="209" t="s">
        <v>80</v>
      </c>
      <c r="B52" s="207">
        <v>78</v>
      </c>
      <c r="C52" s="207">
        <v>14</v>
      </c>
      <c r="D52" s="207">
        <v>10</v>
      </c>
      <c r="E52" s="207">
        <v>3</v>
      </c>
      <c r="F52" s="207">
        <v>11</v>
      </c>
      <c r="G52" s="207">
        <v>3</v>
      </c>
      <c r="H52" s="207">
        <v>5</v>
      </c>
      <c r="I52" s="207">
        <v>8</v>
      </c>
      <c r="J52" s="207">
        <v>3</v>
      </c>
      <c r="K52" s="207">
        <v>8</v>
      </c>
      <c r="L52" s="207">
        <v>5</v>
      </c>
      <c r="M52" s="207">
        <v>4</v>
      </c>
      <c r="N52" s="207">
        <v>4</v>
      </c>
    </row>
    <row r="53" spans="1:14" x14ac:dyDescent="0.2">
      <c r="A53" s="216" t="s">
        <v>81</v>
      </c>
      <c r="B53" s="215">
        <v>15</v>
      </c>
      <c r="C53" s="215">
        <v>1</v>
      </c>
      <c r="D53" s="215">
        <v>2</v>
      </c>
      <c r="E53" s="217">
        <v>0</v>
      </c>
      <c r="F53" s="217">
        <v>0</v>
      </c>
      <c r="G53" s="215">
        <v>1</v>
      </c>
      <c r="H53" s="215">
        <v>1</v>
      </c>
      <c r="I53" s="215">
        <v>5</v>
      </c>
      <c r="J53" s="215">
        <v>1</v>
      </c>
      <c r="K53" s="217">
        <v>0</v>
      </c>
      <c r="L53" s="217">
        <v>0</v>
      </c>
      <c r="M53" s="215">
        <v>1</v>
      </c>
      <c r="N53" s="215">
        <v>3</v>
      </c>
    </row>
    <row r="54" spans="1:14" x14ac:dyDescent="0.2">
      <c r="A54" s="209" t="s">
        <v>82</v>
      </c>
      <c r="B54" s="207">
        <v>6</v>
      </c>
      <c r="C54" s="207">
        <v>2</v>
      </c>
      <c r="D54" s="210">
        <v>0</v>
      </c>
      <c r="E54" s="210">
        <v>0</v>
      </c>
      <c r="F54" s="210">
        <v>0</v>
      </c>
      <c r="G54" s="210">
        <v>0</v>
      </c>
      <c r="H54" s="210">
        <v>0</v>
      </c>
      <c r="I54" s="207">
        <v>1</v>
      </c>
      <c r="J54" s="207">
        <v>1</v>
      </c>
      <c r="K54" s="210">
        <v>0</v>
      </c>
      <c r="L54" s="207">
        <v>1</v>
      </c>
      <c r="M54" s="207">
        <v>1</v>
      </c>
      <c r="N54" s="210">
        <v>0</v>
      </c>
    </row>
    <row r="55" spans="1:14" x14ac:dyDescent="0.2">
      <c r="A55" s="218" t="s">
        <v>20</v>
      </c>
      <c r="B55" s="215">
        <v>649</v>
      </c>
      <c r="C55" s="215">
        <v>58</v>
      </c>
      <c r="D55" s="215">
        <v>66</v>
      </c>
      <c r="E55" s="215">
        <v>51</v>
      </c>
      <c r="F55" s="215">
        <v>60</v>
      </c>
      <c r="G55" s="215">
        <v>56</v>
      </c>
      <c r="H55" s="215">
        <v>47</v>
      </c>
      <c r="I55" s="215">
        <v>51</v>
      </c>
      <c r="J55" s="215">
        <v>73</v>
      </c>
      <c r="K55" s="215">
        <v>54</v>
      </c>
      <c r="L55" s="215">
        <v>47</v>
      </c>
      <c r="M55" s="215">
        <v>40</v>
      </c>
      <c r="N55" s="215">
        <v>46</v>
      </c>
    </row>
    <row r="56" spans="1:14" x14ac:dyDescent="0.2">
      <c r="A56" s="209" t="s">
        <v>83</v>
      </c>
      <c r="B56" s="207">
        <v>452</v>
      </c>
      <c r="C56" s="207">
        <v>40</v>
      </c>
      <c r="D56" s="207">
        <v>46</v>
      </c>
      <c r="E56" s="207">
        <v>32</v>
      </c>
      <c r="F56" s="207">
        <v>43</v>
      </c>
      <c r="G56" s="207">
        <v>40</v>
      </c>
      <c r="H56" s="207">
        <v>27</v>
      </c>
      <c r="I56" s="207">
        <v>37</v>
      </c>
      <c r="J56" s="207">
        <v>53</v>
      </c>
      <c r="K56" s="207">
        <v>35</v>
      </c>
      <c r="L56" s="207">
        <v>39</v>
      </c>
      <c r="M56" s="207">
        <v>27</v>
      </c>
      <c r="N56" s="207">
        <v>33</v>
      </c>
    </row>
    <row r="57" spans="1:14" x14ac:dyDescent="0.2">
      <c r="A57" s="216" t="s">
        <v>84</v>
      </c>
      <c r="B57" s="215">
        <v>49</v>
      </c>
      <c r="C57" s="215">
        <v>5</v>
      </c>
      <c r="D57" s="215">
        <v>1</v>
      </c>
      <c r="E57" s="215">
        <v>4</v>
      </c>
      <c r="F57" s="215">
        <v>4</v>
      </c>
      <c r="G57" s="215">
        <v>5</v>
      </c>
      <c r="H57" s="215">
        <v>7</v>
      </c>
      <c r="I57" s="215">
        <v>5</v>
      </c>
      <c r="J57" s="215">
        <v>6</v>
      </c>
      <c r="K57" s="215">
        <v>3</v>
      </c>
      <c r="L57" s="215">
        <v>4</v>
      </c>
      <c r="M57" s="215">
        <v>4</v>
      </c>
      <c r="N57" s="215">
        <v>1</v>
      </c>
    </row>
    <row r="58" spans="1:14" x14ac:dyDescent="0.2">
      <c r="A58" s="209" t="s">
        <v>85</v>
      </c>
      <c r="B58" s="207">
        <v>30</v>
      </c>
      <c r="C58" s="207">
        <v>4</v>
      </c>
      <c r="D58" s="207">
        <v>2</v>
      </c>
      <c r="E58" s="207">
        <v>5</v>
      </c>
      <c r="F58" s="207">
        <v>1</v>
      </c>
      <c r="G58" s="207">
        <v>2</v>
      </c>
      <c r="H58" s="207">
        <v>4</v>
      </c>
      <c r="I58" s="207">
        <v>3</v>
      </c>
      <c r="J58" s="207">
        <v>2</v>
      </c>
      <c r="K58" s="207">
        <v>4</v>
      </c>
      <c r="L58" s="210">
        <v>0</v>
      </c>
      <c r="M58" s="207">
        <v>1</v>
      </c>
      <c r="N58" s="207">
        <v>2</v>
      </c>
    </row>
    <row r="59" spans="1:14" x14ac:dyDescent="0.2">
      <c r="A59" s="216" t="s">
        <v>86</v>
      </c>
      <c r="B59" s="215">
        <v>13</v>
      </c>
      <c r="C59" s="215">
        <v>2</v>
      </c>
      <c r="D59" s="215">
        <v>3</v>
      </c>
      <c r="E59" s="215">
        <v>2</v>
      </c>
      <c r="F59" s="217">
        <v>0</v>
      </c>
      <c r="G59" s="217">
        <v>0</v>
      </c>
      <c r="H59" s="217">
        <v>0</v>
      </c>
      <c r="I59" s="217">
        <v>0</v>
      </c>
      <c r="J59" s="215">
        <v>2</v>
      </c>
      <c r="K59" s="215">
        <v>2</v>
      </c>
      <c r="L59" s="217">
        <v>0</v>
      </c>
      <c r="M59" s="215">
        <v>2</v>
      </c>
      <c r="N59" s="217">
        <v>0</v>
      </c>
    </row>
    <row r="60" spans="1:14" x14ac:dyDescent="0.2">
      <c r="A60" s="209" t="s">
        <v>87</v>
      </c>
      <c r="B60" s="207">
        <v>22</v>
      </c>
      <c r="C60" s="207">
        <v>1</v>
      </c>
      <c r="D60" s="207">
        <v>2</v>
      </c>
      <c r="E60" s="207">
        <v>3</v>
      </c>
      <c r="F60" s="207">
        <v>3</v>
      </c>
      <c r="G60" s="207">
        <v>1</v>
      </c>
      <c r="H60" s="210">
        <v>0</v>
      </c>
      <c r="I60" s="207">
        <v>3</v>
      </c>
      <c r="J60" s="207">
        <v>2</v>
      </c>
      <c r="K60" s="207">
        <v>1</v>
      </c>
      <c r="L60" s="210">
        <v>0</v>
      </c>
      <c r="M60" s="207">
        <v>1</v>
      </c>
      <c r="N60" s="207">
        <v>5</v>
      </c>
    </row>
    <row r="61" spans="1:14" x14ac:dyDescent="0.2">
      <c r="A61" s="216" t="s">
        <v>88</v>
      </c>
      <c r="B61" s="215">
        <v>22</v>
      </c>
      <c r="C61" s="217">
        <v>0</v>
      </c>
      <c r="D61" s="217">
        <v>0</v>
      </c>
      <c r="E61" s="215">
        <v>1</v>
      </c>
      <c r="F61" s="215">
        <v>4</v>
      </c>
      <c r="G61" s="215">
        <v>2</v>
      </c>
      <c r="H61" s="215">
        <v>3</v>
      </c>
      <c r="I61" s="215">
        <v>1</v>
      </c>
      <c r="J61" s="215">
        <v>2</v>
      </c>
      <c r="K61" s="215">
        <v>5</v>
      </c>
      <c r="L61" s="215">
        <v>2</v>
      </c>
      <c r="M61" s="215">
        <v>1</v>
      </c>
      <c r="N61" s="215">
        <v>1</v>
      </c>
    </row>
    <row r="62" spans="1:14" x14ac:dyDescent="0.2">
      <c r="A62" s="209" t="s">
        <v>89</v>
      </c>
      <c r="B62" s="207">
        <v>33</v>
      </c>
      <c r="C62" s="207">
        <v>4</v>
      </c>
      <c r="D62" s="207">
        <v>7</v>
      </c>
      <c r="E62" s="207">
        <v>2</v>
      </c>
      <c r="F62" s="207">
        <v>4</v>
      </c>
      <c r="G62" s="207">
        <v>2</v>
      </c>
      <c r="H62" s="207">
        <v>3</v>
      </c>
      <c r="I62" s="207">
        <v>1</v>
      </c>
      <c r="J62" s="207">
        <v>3</v>
      </c>
      <c r="K62" s="207">
        <v>3</v>
      </c>
      <c r="L62" s="207">
        <v>2</v>
      </c>
      <c r="M62" s="210">
        <v>0</v>
      </c>
      <c r="N62" s="207">
        <v>2</v>
      </c>
    </row>
    <row r="63" spans="1:14" x14ac:dyDescent="0.2">
      <c r="A63" s="216" t="s">
        <v>90</v>
      </c>
      <c r="B63" s="215">
        <v>15</v>
      </c>
      <c r="C63" s="215">
        <v>2</v>
      </c>
      <c r="D63" s="215">
        <v>4</v>
      </c>
      <c r="E63" s="215">
        <v>1</v>
      </c>
      <c r="F63" s="217">
        <v>0</v>
      </c>
      <c r="G63" s="215">
        <v>2</v>
      </c>
      <c r="H63" s="215">
        <v>1</v>
      </c>
      <c r="I63" s="217">
        <v>0</v>
      </c>
      <c r="J63" s="215">
        <v>2</v>
      </c>
      <c r="K63" s="217">
        <v>0</v>
      </c>
      <c r="L63" s="217">
        <v>0</v>
      </c>
      <c r="M63" s="215">
        <v>1</v>
      </c>
      <c r="N63" s="215">
        <v>2</v>
      </c>
    </row>
    <row r="64" spans="1:14" x14ac:dyDescent="0.2">
      <c r="A64" s="209" t="s">
        <v>91</v>
      </c>
      <c r="B64" s="207">
        <v>9</v>
      </c>
      <c r="C64" s="210">
        <v>0</v>
      </c>
      <c r="D64" s="210">
        <v>0</v>
      </c>
      <c r="E64" s="207">
        <v>1</v>
      </c>
      <c r="F64" s="207">
        <v>1</v>
      </c>
      <c r="G64" s="207">
        <v>2</v>
      </c>
      <c r="H64" s="210">
        <v>0</v>
      </c>
      <c r="I64" s="210">
        <v>0</v>
      </c>
      <c r="J64" s="207">
        <v>1</v>
      </c>
      <c r="K64" s="207">
        <v>1</v>
      </c>
      <c r="L64" s="210">
        <v>0</v>
      </c>
      <c r="M64" s="207">
        <v>3</v>
      </c>
      <c r="N64" s="210">
        <v>0</v>
      </c>
    </row>
    <row r="65" spans="1:14" x14ac:dyDescent="0.2">
      <c r="A65" s="216" t="s">
        <v>92</v>
      </c>
      <c r="B65" s="215">
        <v>4</v>
      </c>
      <c r="C65" s="217">
        <v>0</v>
      </c>
      <c r="D65" s="215">
        <v>1</v>
      </c>
      <c r="E65" s="217">
        <v>0</v>
      </c>
      <c r="F65" s="217">
        <v>0</v>
      </c>
      <c r="G65" s="217">
        <v>0</v>
      </c>
      <c r="H65" s="215">
        <v>2</v>
      </c>
      <c r="I65" s="215">
        <v>1</v>
      </c>
      <c r="J65" s="217">
        <v>0</v>
      </c>
      <c r="K65" s="217">
        <v>0</v>
      </c>
      <c r="L65" s="217">
        <v>0</v>
      </c>
      <c r="M65" s="217">
        <v>0</v>
      </c>
      <c r="N65" s="217">
        <v>0</v>
      </c>
    </row>
    <row r="66" spans="1:14" x14ac:dyDescent="0.2">
      <c r="A66" s="206" t="s">
        <v>21</v>
      </c>
      <c r="B66" s="207">
        <v>613</v>
      </c>
      <c r="C66" s="207">
        <v>70</v>
      </c>
      <c r="D66" s="207">
        <v>41</v>
      </c>
      <c r="E66" s="207">
        <v>59</v>
      </c>
      <c r="F66" s="207">
        <v>52</v>
      </c>
      <c r="G66" s="207">
        <v>55</v>
      </c>
      <c r="H66" s="207">
        <v>39</v>
      </c>
      <c r="I66" s="207">
        <v>49</v>
      </c>
      <c r="J66" s="207">
        <v>47</v>
      </c>
      <c r="K66" s="207">
        <v>31</v>
      </c>
      <c r="L66" s="207">
        <v>68</v>
      </c>
      <c r="M66" s="207">
        <v>63</v>
      </c>
      <c r="N66" s="207">
        <v>39</v>
      </c>
    </row>
    <row r="67" spans="1:14" x14ac:dyDescent="0.2">
      <c r="A67" s="216" t="s">
        <v>139</v>
      </c>
      <c r="B67" s="215">
        <v>372</v>
      </c>
      <c r="C67" s="215">
        <v>35</v>
      </c>
      <c r="D67" s="215">
        <v>25</v>
      </c>
      <c r="E67" s="215">
        <v>39</v>
      </c>
      <c r="F67" s="215">
        <v>35</v>
      </c>
      <c r="G67" s="215">
        <v>23</v>
      </c>
      <c r="H67" s="215">
        <v>28</v>
      </c>
      <c r="I67" s="215">
        <v>33</v>
      </c>
      <c r="J67" s="215">
        <v>25</v>
      </c>
      <c r="K67" s="215">
        <v>12</v>
      </c>
      <c r="L67" s="215">
        <v>46</v>
      </c>
      <c r="M67" s="215">
        <v>39</v>
      </c>
      <c r="N67" s="215">
        <v>32</v>
      </c>
    </row>
    <row r="68" spans="1:14" x14ac:dyDescent="0.2">
      <c r="A68" s="209" t="s">
        <v>140</v>
      </c>
      <c r="B68" s="207">
        <v>49</v>
      </c>
      <c r="C68" s="207">
        <v>7</v>
      </c>
      <c r="D68" s="207">
        <v>3</v>
      </c>
      <c r="E68" s="207">
        <v>8</v>
      </c>
      <c r="F68" s="207">
        <v>2</v>
      </c>
      <c r="G68" s="207">
        <v>6</v>
      </c>
      <c r="H68" s="207">
        <v>2</v>
      </c>
      <c r="I68" s="207">
        <v>2</v>
      </c>
      <c r="J68" s="207">
        <v>6</v>
      </c>
      <c r="K68" s="207">
        <v>4</v>
      </c>
      <c r="L68" s="207">
        <v>4</v>
      </c>
      <c r="M68" s="207">
        <v>3</v>
      </c>
      <c r="N68" s="207">
        <v>2</v>
      </c>
    </row>
    <row r="69" spans="1:14" x14ac:dyDescent="0.2">
      <c r="A69" s="216" t="s">
        <v>141</v>
      </c>
      <c r="B69" s="215">
        <v>23</v>
      </c>
      <c r="C69" s="215">
        <v>2</v>
      </c>
      <c r="D69" s="217">
        <v>0</v>
      </c>
      <c r="E69" s="217">
        <v>0</v>
      </c>
      <c r="F69" s="215">
        <v>4</v>
      </c>
      <c r="G69" s="215">
        <v>8</v>
      </c>
      <c r="H69" s="215">
        <v>3</v>
      </c>
      <c r="I69" s="215">
        <v>1</v>
      </c>
      <c r="J69" s="217">
        <v>0</v>
      </c>
      <c r="K69" s="215">
        <v>1</v>
      </c>
      <c r="L69" s="215">
        <v>3</v>
      </c>
      <c r="M69" s="215">
        <v>1</v>
      </c>
      <c r="N69" s="217">
        <v>0</v>
      </c>
    </row>
    <row r="70" spans="1:14" x14ac:dyDescent="0.2">
      <c r="A70" s="209" t="s">
        <v>142</v>
      </c>
      <c r="B70" s="207">
        <v>146</v>
      </c>
      <c r="C70" s="207">
        <v>24</v>
      </c>
      <c r="D70" s="207">
        <v>11</v>
      </c>
      <c r="E70" s="207">
        <v>11</v>
      </c>
      <c r="F70" s="207">
        <v>10</v>
      </c>
      <c r="G70" s="207">
        <v>13</v>
      </c>
      <c r="H70" s="207">
        <v>6</v>
      </c>
      <c r="I70" s="207">
        <v>12</v>
      </c>
      <c r="J70" s="207">
        <v>12</v>
      </c>
      <c r="K70" s="207">
        <v>11</v>
      </c>
      <c r="L70" s="207">
        <v>12</v>
      </c>
      <c r="M70" s="207">
        <v>19</v>
      </c>
      <c r="N70" s="207">
        <v>5</v>
      </c>
    </row>
    <row r="71" spans="1:14" x14ac:dyDescent="0.2">
      <c r="A71" s="216" t="s">
        <v>143</v>
      </c>
      <c r="B71" s="215">
        <v>13</v>
      </c>
      <c r="C71" s="215">
        <v>1</v>
      </c>
      <c r="D71" s="215">
        <v>2</v>
      </c>
      <c r="E71" s="215">
        <v>1</v>
      </c>
      <c r="F71" s="215">
        <v>1</v>
      </c>
      <c r="G71" s="215">
        <v>3</v>
      </c>
      <c r="H71" s="217">
        <v>0</v>
      </c>
      <c r="I71" s="217">
        <v>0</v>
      </c>
      <c r="J71" s="215">
        <v>3</v>
      </c>
      <c r="K71" s="215">
        <v>1</v>
      </c>
      <c r="L71" s="217">
        <v>0</v>
      </c>
      <c r="M71" s="215">
        <v>1</v>
      </c>
      <c r="N71" s="217">
        <v>0</v>
      </c>
    </row>
    <row r="72" spans="1:14" x14ac:dyDescent="0.2">
      <c r="A72" s="209" t="s">
        <v>144</v>
      </c>
      <c r="B72" s="207">
        <v>10</v>
      </c>
      <c r="C72" s="207">
        <v>1</v>
      </c>
      <c r="D72" s="210">
        <v>0</v>
      </c>
      <c r="E72" s="210">
        <v>0</v>
      </c>
      <c r="F72" s="210">
        <v>0</v>
      </c>
      <c r="G72" s="207">
        <v>2</v>
      </c>
      <c r="H72" s="210">
        <v>0</v>
      </c>
      <c r="I72" s="207">
        <v>1</v>
      </c>
      <c r="J72" s="207">
        <v>1</v>
      </c>
      <c r="K72" s="207">
        <v>2</v>
      </c>
      <c r="L72" s="207">
        <v>3</v>
      </c>
      <c r="M72" s="210">
        <v>0</v>
      </c>
      <c r="N72" s="210">
        <v>0</v>
      </c>
    </row>
    <row r="73" spans="1:14" x14ac:dyDescent="0.2">
      <c r="A73" s="218" t="s">
        <v>22</v>
      </c>
      <c r="B73" s="215">
        <v>502</v>
      </c>
      <c r="C73" s="215">
        <v>66</v>
      </c>
      <c r="D73" s="215">
        <v>45</v>
      </c>
      <c r="E73" s="215">
        <v>33</v>
      </c>
      <c r="F73" s="215">
        <v>43</v>
      </c>
      <c r="G73" s="215">
        <v>41</v>
      </c>
      <c r="H73" s="215">
        <v>58</v>
      </c>
      <c r="I73" s="215">
        <v>33</v>
      </c>
      <c r="J73" s="215">
        <v>40</v>
      </c>
      <c r="K73" s="215">
        <v>29</v>
      </c>
      <c r="L73" s="215">
        <v>48</v>
      </c>
      <c r="M73" s="215">
        <v>37</v>
      </c>
      <c r="N73" s="215">
        <v>29</v>
      </c>
    </row>
    <row r="74" spans="1:14" x14ac:dyDescent="0.2">
      <c r="A74" s="209" t="s">
        <v>22</v>
      </c>
      <c r="B74" s="207">
        <v>366</v>
      </c>
      <c r="C74" s="207">
        <v>51</v>
      </c>
      <c r="D74" s="207">
        <v>34</v>
      </c>
      <c r="E74" s="207">
        <v>24</v>
      </c>
      <c r="F74" s="207">
        <v>26</v>
      </c>
      <c r="G74" s="207">
        <v>30</v>
      </c>
      <c r="H74" s="207">
        <v>42</v>
      </c>
      <c r="I74" s="207">
        <v>23</v>
      </c>
      <c r="J74" s="207">
        <v>28</v>
      </c>
      <c r="K74" s="207">
        <v>17</v>
      </c>
      <c r="L74" s="207">
        <v>37</v>
      </c>
      <c r="M74" s="207">
        <v>32</v>
      </c>
      <c r="N74" s="207">
        <v>22</v>
      </c>
    </row>
    <row r="75" spans="1:14" x14ac:dyDescent="0.2">
      <c r="A75" s="216" t="s">
        <v>145</v>
      </c>
      <c r="B75" s="215">
        <v>45</v>
      </c>
      <c r="C75" s="215">
        <v>10</v>
      </c>
      <c r="D75" s="215">
        <v>4</v>
      </c>
      <c r="E75" s="217">
        <v>0</v>
      </c>
      <c r="F75" s="215">
        <v>5</v>
      </c>
      <c r="G75" s="215">
        <v>2</v>
      </c>
      <c r="H75" s="215">
        <v>5</v>
      </c>
      <c r="I75" s="215">
        <v>1</v>
      </c>
      <c r="J75" s="215">
        <v>5</v>
      </c>
      <c r="K75" s="215">
        <v>3</v>
      </c>
      <c r="L75" s="215">
        <v>4</v>
      </c>
      <c r="M75" s="215">
        <v>3</v>
      </c>
      <c r="N75" s="215">
        <v>3</v>
      </c>
    </row>
    <row r="76" spans="1:14" x14ac:dyDescent="0.2">
      <c r="A76" s="209" t="s">
        <v>146</v>
      </c>
      <c r="B76" s="207">
        <v>3</v>
      </c>
      <c r="C76" s="210">
        <v>0</v>
      </c>
      <c r="D76" s="210">
        <v>0</v>
      </c>
      <c r="E76" s="210">
        <v>0</v>
      </c>
      <c r="F76" s="210">
        <v>0</v>
      </c>
      <c r="G76" s="207">
        <v>2</v>
      </c>
      <c r="H76" s="207">
        <v>1</v>
      </c>
      <c r="I76" s="210">
        <v>0</v>
      </c>
      <c r="J76" s="210">
        <v>0</v>
      </c>
      <c r="K76" s="210">
        <v>0</v>
      </c>
      <c r="L76" s="210">
        <v>0</v>
      </c>
      <c r="M76" s="210">
        <v>0</v>
      </c>
      <c r="N76" s="210">
        <v>0</v>
      </c>
    </row>
    <row r="77" spans="1:14" x14ac:dyDescent="0.2">
      <c r="A77" s="216" t="s">
        <v>147</v>
      </c>
      <c r="B77" s="215">
        <v>4</v>
      </c>
      <c r="C77" s="215">
        <v>1</v>
      </c>
      <c r="D77" s="215">
        <v>1</v>
      </c>
      <c r="E77" s="215">
        <v>1</v>
      </c>
      <c r="F77" s="217">
        <v>0</v>
      </c>
      <c r="G77" s="217">
        <v>0</v>
      </c>
      <c r="H77" s="217">
        <v>0</v>
      </c>
      <c r="I77" s="217">
        <v>0</v>
      </c>
      <c r="J77" s="217">
        <v>0</v>
      </c>
      <c r="K77" s="217">
        <v>0</v>
      </c>
      <c r="L77" s="215">
        <v>1</v>
      </c>
      <c r="M77" s="217">
        <v>0</v>
      </c>
      <c r="N77" s="217">
        <v>0</v>
      </c>
    </row>
    <row r="78" spans="1:14" x14ac:dyDescent="0.2">
      <c r="A78" s="209" t="s">
        <v>148</v>
      </c>
      <c r="B78" s="207">
        <v>2</v>
      </c>
      <c r="C78" s="210">
        <v>0</v>
      </c>
      <c r="D78" s="210">
        <v>0</v>
      </c>
      <c r="E78" s="210">
        <v>0</v>
      </c>
      <c r="F78" s="210">
        <v>0</v>
      </c>
      <c r="G78" s="210">
        <v>0</v>
      </c>
      <c r="H78" s="210">
        <v>0</v>
      </c>
      <c r="I78" s="210">
        <v>0</v>
      </c>
      <c r="J78" s="207">
        <v>2</v>
      </c>
      <c r="K78" s="210">
        <v>0</v>
      </c>
      <c r="L78" s="210">
        <v>0</v>
      </c>
      <c r="M78" s="210">
        <v>0</v>
      </c>
      <c r="N78" s="210">
        <v>0</v>
      </c>
    </row>
    <row r="79" spans="1:14" x14ac:dyDescent="0.2">
      <c r="A79" s="216" t="s">
        <v>150</v>
      </c>
      <c r="B79" s="215">
        <v>5</v>
      </c>
      <c r="C79" s="217">
        <v>0</v>
      </c>
      <c r="D79" s="217">
        <v>0</v>
      </c>
      <c r="E79" s="215">
        <v>1</v>
      </c>
      <c r="F79" s="217">
        <v>0</v>
      </c>
      <c r="G79" s="217">
        <v>0</v>
      </c>
      <c r="H79" s="215">
        <v>2</v>
      </c>
      <c r="I79" s="217">
        <v>0</v>
      </c>
      <c r="J79" s="217">
        <v>0</v>
      </c>
      <c r="K79" s="215">
        <v>1</v>
      </c>
      <c r="L79" s="215">
        <v>1</v>
      </c>
      <c r="M79" s="217">
        <v>0</v>
      </c>
      <c r="N79" s="217">
        <v>0</v>
      </c>
    </row>
    <row r="80" spans="1:14" x14ac:dyDescent="0.2">
      <c r="A80" s="209" t="s">
        <v>151</v>
      </c>
      <c r="B80" s="207">
        <v>21</v>
      </c>
      <c r="C80" s="210">
        <v>0</v>
      </c>
      <c r="D80" s="207">
        <v>2</v>
      </c>
      <c r="E80" s="207">
        <v>2</v>
      </c>
      <c r="F80" s="207">
        <v>1</v>
      </c>
      <c r="G80" s="207">
        <v>3</v>
      </c>
      <c r="H80" s="207">
        <v>1</v>
      </c>
      <c r="I80" s="207">
        <v>3</v>
      </c>
      <c r="J80" s="207">
        <v>3</v>
      </c>
      <c r="K80" s="207">
        <v>2</v>
      </c>
      <c r="L80" s="207">
        <v>2</v>
      </c>
      <c r="M80" s="210">
        <v>0</v>
      </c>
      <c r="N80" s="207">
        <v>2</v>
      </c>
    </row>
    <row r="81" spans="1:14" x14ac:dyDescent="0.2">
      <c r="A81" s="216" t="s">
        <v>152</v>
      </c>
      <c r="B81" s="215">
        <v>4</v>
      </c>
      <c r="C81" s="217">
        <v>0</v>
      </c>
      <c r="D81" s="215">
        <v>1</v>
      </c>
      <c r="E81" s="217">
        <v>0</v>
      </c>
      <c r="F81" s="215">
        <v>2</v>
      </c>
      <c r="G81" s="217">
        <v>0</v>
      </c>
      <c r="H81" s="217">
        <v>0</v>
      </c>
      <c r="I81" s="217">
        <v>0</v>
      </c>
      <c r="J81" s="217">
        <v>0</v>
      </c>
      <c r="K81" s="217">
        <v>0</v>
      </c>
      <c r="L81" s="215">
        <v>1</v>
      </c>
      <c r="M81" s="217">
        <v>0</v>
      </c>
      <c r="N81" s="217">
        <v>0</v>
      </c>
    </row>
    <row r="82" spans="1:14" x14ac:dyDescent="0.2">
      <c r="A82" s="209" t="s">
        <v>153</v>
      </c>
      <c r="B82" s="207">
        <v>9</v>
      </c>
      <c r="C82" s="210">
        <v>0</v>
      </c>
      <c r="D82" s="207">
        <v>1</v>
      </c>
      <c r="E82" s="210">
        <v>0</v>
      </c>
      <c r="F82" s="207">
        <v>3</v>
      </c>
      <c r="G82" s="207">
        <v>1</v>
      </c>
      <c r="H82" s="207">
        <v>1</v>
      </c>
      <c r="I82" s="210">
        <v>0</v>
      </c>
      <c r="J82" s="207">
        <v>1</v>
      </c>
      <c r="K82" s="207">
        <v>1</v>
      </c>
      <c r="L82" s="207">
        <v>1</v>
      </c>
      <c r="M82" s="210">
        <v>0</v>
      </c>
      <c r="N82" s="210">
        <v>0</v>
      </c>
    </row>
    <row r="83" spans="1:14" x14ac:dyDescent="0.2">
      <c r="A83" s="216" t="s">
        <v>154</v>
      </c>
      <c r="B83" s="215">
        <v>28</v>
      </c>
      <c r="C83" s="215">
        <v>1</v>
      </c>
      <c r="D83" s="215">
        <v>2</v>
      </c>
      <c r="E83" s="215">
        <v>5</v>
      </c>
      <c r="F83" s="215">
        <v>3</v>
      </c>
      <c r="G83" s="215">
        <v>3</v>
      </c>
      <c r="H83" s="215">
        <v>2</v>
      </c>
      <c r="I83" s="215">
        <v>4</v>
      </c>
      <c r="J83" s="215">
        <v>1</v>
      </c>
      <c r="K83" s="215">
        <v>4</v>
      </c>
      <c r="L83" s="217">
        <v>0</v>
      </c>
      <c r="M83" s="215">
        <v>1</v>
      </c>
      <c r="N83" s="215">
        <v>2</v>
      </c>
    </row>
    <row r="84" spans="1:14" x14ac:dyDescent="0.2">
      <c r="A84" s="209" t="s">
        <v>155</v>
      </c>
      <c r="B84" s="207">
        <v>3</v>
      </c>
      <c r="C84" s="210">
        <v>0</v>
      </c>
      <c r="D84" s="210">
        <v>0</v>
      </c>
      <c r="E84" s="210">
        <v>0</v>
      </c>
      <c r="F84" s="207">
        <v>1</v>
      </c>
      <c r="G84" s="210">
        <v>0</v>
      </c>
      <c r="H84" s="207">
        <v>1</v>
      </c>
      <c r="I84" s="207">
        <v>1</v>
      </c>
      <c r="J84" s="210">
        <v>0</v>
      </c>
      <c r="K84" s="210">
        <v>0</v>
      </c>
      <c r="L84" s="210">
        <v>0</v>
      </c>
      <c r="M84" s="210">
        <v>0</v>
      </c>
      <c r="N84" s="210">
        <v>0</v>
      </c>
    </row>
    <row r="85" spans="1:14" x14ac:dyDescent="0.2">
      <c r="A85" s="216" t="s">
        <v>156</v>
      </c>
      <c r="B85" s="215">
        <v>5</v>
      </c>
      <c r="C85" s="215">
        <v>2</v>
      </c>
      <c r="D85" s="217">
        <v>0</v>
      </c>
      <c r="E85" s="217">
        <v>0</v>
      </c>
      <c r="F85" s="215">
        <v>2</v>
      </c>
      <c r="G85" s="217">
        <v>0</v>
      </c>
      <c r="H85" s="215">
        <v>1</v>
      </c>
      <c r="I85" s="217">
        <v>0</v>
      </c>
      <c r="J85" s="217">
        <v>0</v>
      </c>
      <c r="K85" s="217">
        <v>0</v>
      </c>
      <c r="L85" s="217">
        <v>0</v>
      </c>
      <c r="M85" s="217">
        <v>0</v>
      </c>
      <c r="N85" s="217">
        <v>0</v>
      </c>
    </row>
    <row r="86" spans="1:14" x14ac:dyDescent="0.2">
      <c r="A86" s="209" t="s">
        <v>158</v>
      </c>
      <c r="B86" s="207">
        <v>5</v>
      </c>
      <c r="C86" s="210">
        <v>0</v>
      </c>
      <c r="D86" s="210">
        <v>0</v>
      </c>
      <c r="E86" s="210">
        <v>0</v>
      </c>
      <c r="F86" s="210">
        <v>0</v>
      </c>
      <c r="G86" s="210">
        <v>0</v>
      </c>
      <c r="H86" s="207">
        <v>1</v>
      </c>
      <c r="I86" s="207">
        <v>1</v>
      </c>
      <c r="J86" s="210">
        <v>0</v>
      </c>
      <c r="K86" s="207">
        <v>1</v>
      </c>
      <c r="L86" s="207">
        <v>1</v>
      </c>
      <c r="M86" s="207">
        <v>1</v>
      </c>
      <c r="N86" s="210">
        <v>0</v>
      </c>
    </row>
    <row r="87" spans="1:14" x14ac:dyDescent="0.2">
      <c r="A87" s="216" t="s">
        <v>187</v>
      </c>
      <c r="B87" s="215">
        <v>2</v>
      </c>
      <c r="C87" s="215">
        <v>1</v>
      </c>
      <c r="D87" s="217">
        <v>0</v>
      </c>
      <c r="E87" s="217">
        <v>0</v>
      </c>
      <c r="F87" s="217">
        <v>0</v>
      </c>
      <c r="G87" s="217">
        <v>0</v>
      </c>
      <c r="H87" s="215">
        <v>1</v>
      </c>
      <c r="I87" s="217">
        <v>0</v>
      </c>
      <c r="J87" s="217">
        <v>0</v>
      </c>
      <c r="K87" s="217">
        <v>0</v>
      </c>
      <c r="L87" s="217">
        <v>0</v>
      </c>
      <c r="M87" s="217">
        <v>0</v>
      </c>
      <c r="N87" s="217">
        <v>0</v>
      </c>
    </row>
    <row r="88" spans="1:14" x14ac:dyDescent="0.2">
      <c r="A88" s="206" t="s">
        <v>23</v>
      </c>
      <c r="B88" s="207">
        <v>4887</v>
      </c>
      <c r="C88" s="207">
        <v>411</v>
      </c>
      <c r="D88" s="207">
        <v>355</v>
      </c>
      <c r="E88" s="207">
        <v>391</v>
      </c>
      <c r="F88" s="207">
        <v>395</v>
      </c>
      <c r="G88" s="207">
        <v>427</v>
      </c>
      <c r="H88" s="207">
        <v>409</v>
      </c>
      <c r="I88" s="207">
        <v>454</v>
      </c>
      <c r="J88" s="207">
        <v>500</v>
      </c>
      <c r="K88" s="207">
        <v>403</v>
      </c>
      <c r="L88" s="207">
        <v>386</v>
      </c>
      <c r="M88" s="207">
        <v>432</v>
      </c>
      <c r="N88" s="207">
        <v>324</v>
      </c>
    </row>
    <row r="89" spans="1:14" x14ac:dyDescent="0.2">
      <c r="A89" s="216" t="s">
        <v>212</v>
      </c>
      <c r="B89" s="215">
        <v>4706</v>
      </c>
      <c r="C89" s="215">
        <v>406</v>
      </c>
      <c r="D89" s="215">
        <v>346</v>
      </c>
      <c r="E89" s="215">
        <v>375</v>
      </c>
      <c r="F89" s="215">
        <v>381</v>
      </c>
      <c r="G89" s="215">
        <v>414</v>
      </c>
      <c r="H89" s="215">
        <v>394</v>
      </c>
      <c r="I89" s="215">
        <v>436</v>
      </c>
      <c r="J89" s="215">
        <v>478</v>
      </c>
      <c r="K89" s="215">
        <v>384</v>
      </c>
      <c r="L89" s="215">
        <v>375</v>
      </c>
      <c r="M89" s="215">
        <v>402</v>
      </c>
      <c r="N89" s="215">
        <v>315</v>
      </c>
    </row>
    <row r="90" spans="1:14" x14ac:dyDescent="0.2">
      <c r="A90" s="209" t="s">
        <v>213</v>
      </c>
      <c r="B90" s="207">
        <v>61</v>
      </c>
      <c r="C90" s="210">
        <v>0</v>
      </c>
      <c r="D90" s="210">
        <v>0</v>
      </c>
      <c r="E90" s="207">
        <v>1</v>
      </c>
      <c r="F90" s="207">
        <v>4</v>
      </c>
      <c r="G90" s="207">
        <v>4</v>
      </c>
      <c r="H90" s="207">
        <v>7</v>
      </c>
      <c r="I90" s="207">
        <v>10</v>
      </c>
      <c r="J90" s="207">
        <v>7</v>
      </c>
      <c r="K90" s="207">
        <v>7</v>
      </c>
      <c r="L90" s="207">
        <v>8</v>
      </c>
      <c r="M90" s="207">
        <v>10</v>
      </c>
      <c r="N90" s="207">
        <v>3</v>
      </c>
    </row>
    <row r="91" spans="1:14" x14ac:dyDescent="0.2">
      <c r="A91" s="216" t="s">
        <v>214</v>
      </c>
      <c r="B91" s="215">
        <v>17</v>
      </c>
      <c r="C91" s="215">
        <v>1</v>
      </c>
      <c r="D91" s="215">
        <v>1</v>
      </c>
      <c r="E91" s="215">
        <v>1</v>
      </c>
      <c r="F91" s="215">
        <v>1</v>
      </c>
      <c r="G91" s="215">
        <v>1</v>
      </c>
      <c r="H91" s="217">
        <v>0</v>
      </c>
      <c r="I91" s="215">
        <v>2</v>
      </c>
      <c r="J91" s="215">
        <v>3</v>
      </c>
      <c r="K91" s="215">
        <v>2</v>
      </c>
      <c r="L91" s="215">
        <v>1</v>
      </c>
      <c r="M91" s="215">
        <v>3</v>
      </c>
      <c r="N91" s="215">
        <v>1</v>
      </c>
    </row>
    <row r="92" spans="1:14" x14ac:dyDescent="0.2">
      <c r="A92" s="209" t="s">
        <v>215</v>
      </c>
      <c r="B92" s="207">
        <v>21</v>
      </c>
      <c r="C92" s="207">
        <v>1</v>
      </c>
      <c r="D92" s="207">
        <v>3</v>
      </c>
      <c r="E92" s="207">
        <v>7</v>
      </c>
      <c r="F92" s="207">
        <v>2</v>
      </c>
      <c r="G92" s="207">
        <v>1</v>
      </c>
      <c r="H92" s="207">
        <v>1</v>
      </c>
      <c r="I92" s="207">
        <v>2</v>
      </c>
      <c r="J92" s="210">
        <v>0</v>
      </c>
      <c r="K92" s="207">
        <v>1</v>
      </c>
      <c r="L92" s="207">
        <v>2</v>
      </c>
      <c r="M92" s="210">
        <v>0</v>
      </c>
      <c r="N92" s="207">
        <v>1</v>
      </c>
    </row>
    <row r="93" spans="1:14" x14ac:dyDescent="0.2">
      <c r="A93" s="216" t="s">
        <v>216</v>
      </c>
      <c r="B93" s="215">
        <v>80</v>
      </c>
      <c r="C93" s="215">
        <v>3</v>
      </c>
      <c r="D93" s="215">
        <v>5</v>
      </c>
      <c r="E93" s="215">
        <v>7</v>
      </c>
      <c r="F93" s="215">
        <v>7</v>
      </c>
      <c r="G93" s="215">
        <v>7</v>
      </c>
      <c r="H93" s="215">
        <v>7</v>
      </c>
      <c r="I93" s="215">
        <v>3</v>
      </c>
      <c r="J93" s="215">
        <v>11</v>
      </c>
      <c r="K93" s="215">
        <v>9</v>
      </c>
      <c r="L93" s="217">
        <v>0</v>
      </c>
      <c r="M93" s="215">
        <v>17</v>
      </c>
      <c r="N93" s="215">
        <v>4</v>
      </c>
    </row>
    <row r="94" spans="1:14" ht="25.5" x14ac:dyDescent="0.2">
      <c r="A94" s="209" t="s">
        <v>217</v>
      </c>
      <c r="B94" s="207">
        <v>1</v>
      </c>
      <c r="C94" s="210">
        <v>0</v>
      </c>
      <c r="D94" s="210">
        <v>0</v>
      </c>
      <c r="E94" s="210">
        <v>0</v>
      </c>
      <c r="F94" s="210">
        <v>0</v>
      </c>
      <c r="G94" s="210">
        <v>0</v>
      </c>
      <c r="H94" s="210">
        <v>0</v>
      </c>
      <c r="I94" s="207">
        <v>1</v>
      </c>
      <c r="J94" s="210">
        <v>0</v>
      </c>
      <c r="K94" s="210">
        <v>0</v>
      </c>
      <c r="L94" s="210">
        <v>0</v>
      </c>
      <c r="M94" s="210">
        <v>0</v>
      </c>
      <c r="N94" s="210">
        <v>0</v>
      </c>
    </row>
    <row r="95" spans="1:14" x14ac:dyDescent="0.2">
      <c r="A95" s="216" t="s">
        <v>219</v>
      </c>
      <c r="B95" s="215">
        <v>1</v>
      </c>
      <c r="C95" s="217">
        <v>0</v>
      </c>
      <c r="D95" s="217">
        <v>0</v>
      </c>
      <c r="E95" s="217">
        <v>0</v>
      </c>
      <c r="F95" s="217">
        <v>0</v>
      </c>
      <c r="G95" s="217">
        <v>0</v>
      </c>
      <c r="H95" s="217">
        <v>0</v>
      </c>
      <c r="I95" s="217">
        <v>0</v>
      </c>
      <c r="J95" s="215">
        <v>1</v>
      </c>
      <c r="K95" s="217">
        <v>0</v>
      </c>
      <c r="L95" s="217">
        <v>0</v>
      </c>
      <c r="M95" s="217">
        <v>0</v>
      </c>
      <c r="N95" s="217">
        <v>0</v>
      </c>
    </row>
    <row r="96" spans="1:14" x14ac:dyDescent="0.2">
      <c r="A96" s="206" t="s">
        <v>24</v>
      </c>
      <c r="B96" s="207">
        <v>902</v>
      </c>
      <c r="C96" s="207">
        <v>96</v>
      </c>
      <c r="D96" s="207">
        <v>72</v>
      </c>
      <c r="E96" s="207">
        <v>110</v>
      </c>
      <c r="F96" s="207">
        <v>87</v>
      </c>
      <c r="G96" s="207">
        <v>55</v>
      </c>
      <c r="H96" s="207">
        <v>53</v>
      </c>
      <c r="I96" s="207">
        <v>84</v>
      </c>
      <c r="J96" s="207">
        <v>82</v>
      </c>
      <c r="K96" s="207">
        <v>74</v>
      </c>
      <c r="L96" s="207">
        <v>70</v>
      </c>
      <c r="M96" s="207">
        <v>68</v>
      </c>
      <c r="N96" s="207">
        <v>51</v>
      </c>
    </row>
    <row r="97" spans="1:14" x14ac:dyDescent="0.2">
      <c r="A97" s="216" t="s">
        <v>220</v>
      </c>
      <c r="B97" s="215">
        <v>683</v>
      </c>
      <c r="C97" s="215">
        <v>75</v>
      </c>
      <c r="D97" s="215">
        <v>59</v>
      </c>
      <c r="E97" s="215">
        <v>80</v>
      </c>
      <c r="F97" s="215">
        <v>67</v>
      </c>
      <c r="G97" s="215">
        <v>39</v>
      </c>
      <c r="H97" s="215">
        <v>44</v>
      </c>
      <c r="I97" s="215">
        <v>61</v>
      </c>
      <c r="J97" s="215">
        <v>63</v>
      </c>
      <c r="K97" s="215">
        <v>56</v>
      </c>
      <c r="L97" s="215">
        <v>47</v>
      </c>
      <c r="M97" s="215">
        <v>52</v>
      </c>
      <c r="N97" s="215">
        <v>40</v>
      </c>
    </row>
    <row r="98" spans="1:14" x14ac:dyDescent="0.2">
      <c r="A98" s="209" t="s">
        <v>221</v>
      </c>
      <c r="B98" s="207">
        <v>56</v>
      </c>
      <c r="C98" s="207">
        <v>5</v>
      </c>
      <c r="D98" s="210">
        <v>0</v>
      </c>
      <c r="E98" s="207">
        <v>5</v>
      </c>
      <c r="F98" s="207">
        <v>6</v>
      </c>
      <c r="G98" s="207">
        <v>2</v>
      </c>
      <c r="H98" s="207">
        <v>1</v>
      </c>
      <c r="I98" s="207">
        <v>9</v>
      </c>
      <c r="J98" s="207">
        <v>10</v>
      </c>
      <c r="K98" s="207">
        <v>1</v>
      </c>
      <c r="L98" s="207">
        <v>10</v>
      </c>
      <c r="M98" s="207">
        <v>4</v>
      </c>
      <c r="N98" s="207">
        <v>3</v>
      </c>
    </row>
    <row r="99" spans="1:14" x14ac:dyDescent="0.2">
      <c r="A99" s="216" t="s">
        <v>222</v>
      </c>
      <c r="B99" s="215">
        <v>9</v>
      </c>
      <c r="C99" s="215">
        <v>1</v>
      </c>
      <c r="D99" s="215">
        <v>3</v>
      </c>
      <c r="E99" s="215">
        <v>2</v>
      </c>
      <c r="F99" s="215">
        <v>2</v>
      </c>
      <c r="G99" s="217">
        <v>0</v>
      </c>
      <c r="H99" s="217">
        <v>0</v>
      </c>
      <c r="I99" s="217">
        <v>0</v>
      </c>
      <c r="J99" s="217">
        <v>0</v>
      </c>
      <c r="K99" s="217">
        <v>0</v>
      </c>
      <c r="L99" s="217">
        <v>0</v>
      </c>
      <c r="M99" s="217">
        <v>0</v>
      </c>
      <c r="N99" s="215">
        <v>1</v>
      </c>
    </row>
    <row r="100" spans="1:14" x14ac:dyDescent="0.2">
      <c r="A100" s="209" t="s">
        <v>223</v>
      </c>
      <c r="B100" s="207">
        <v>5</v>
      </c>
      <c r="C100" s="210">
        <v>0</v>
      </c>
      <c r="D100" s="210">
        <v>0</v>
      </c>
      <c r="E100" s="207">
        <v>1</v>
      </c>
      <c r="F100" s="207">
        <v>1</v>
      </c>
      <c r="G100" s="210">
        <v>0</v>
      </c>
      <c r="H100" s="207">
        <v>1</v>
      </c>
      <c r="I100" s="207">
        <v>1</v>
      </c>
      <c r="J100" s="207">
        <v>1</v>
      </c>
      <c r="K100" s="210">
        <v>0</v>
      </c>
      <c r="L100" s="210">
        <v>0</v>
      </c>
      <c r="M100" s="210">
        <v>0</v>
      </c>
      <c r="N100" s="210">
        <v>0</v>
      </c>
    </row>
    <row r="101" spans="1:14" x14ac:dyDescent="0.2">
      <c r="A101" s="216" t="s">
        <v>224</v>
      </c>
      <c r="B101" s="215">
        <v>15</v>
      </c>
      <c r="C101" s="215">
        <v>1</v>
      </c>
      <c r="D101" s="217">
        <v>0</v>
      </c>
      <c r="E101" s="215">
        <v>5</v>
      </c>
      <c r="F101" s="217">
        <v>0</v>
      </c>
      <c r="G101" s="215">
        <v>1</v>
      </c>
      <c r="H101" s="217">
        <v>0</v>
      </c>
      <c r="I101" s="215">
        <v>3</v>
      </c>
      <c r="J101" s="217">
        <v>0</v>
      </c>
      <c r="K101" s="215">
        <v>2</v>
      </c>
      <c r="L101" s="215">
        <v>1</v>
      </c>
      <c r="M101" s="215">
        <v>2</v>
      </c>
      <c r="N101" s="217">
        <v>0</v>
      </c>
    </row>
    <row r="102" spans="1:14" x14ac:dyDescent="0.2">
      <c r="A102" s="209" t="s">
        <v>225</v>
      </c>
      <c r="B102" s="207">
        <v>22</v>
      </c>
      <c r="C102" s="207">
        <v>3</v>
      </c>
      <c r="D102" s="210">
        <v>0</v>
      </c>
      <c r="E102" s="207">
        <v>2</v>
      </c>
      <c r="F102" s="207">
        <v>2</v>
      </c>
      <c r="G102" s="207">
        <v>4</v>
      </c>
      <c r="H102" s="207">
        <v>1</v>
      </c>
      <c r="I102" s="207">
        <v>2</v>
      </c>
      <c r="J102" s="207">
        <v>1</v>
      </c>
      <c r="K102" s="207">
        <v>2</v>
      </c>
      <c r="L102" s="207">
        <v>2</v>
      </c>
      <c r="M102" s="207">
        <v>2</v>
      </c>
      <c r="N102" s="207">
        <v>1</v>
      </c>
    </row>
    <row r="103" spans="1:14" x14ac:dyDescent="0.2">
      <c r="A103" s="216" t="s">
        <v>226</v>
      </c>
      <c r="B103" s="215">
        <v>35</v>
      </c>
      <c r="C103" s="215">
        <v>5</v>
      </c>
      <c r="D103" s="215">
        <v>3</v>
      </c>
      <c r="E103" s="215">
        <v>3</v>
      </c>
      <c r="F103" s="215">
        <v>4</v>
      </c>
      <c r="G103" s="215">
        <v>3</v>
      </c>
      <c r="H103" s="215">
        <v>1</v>
      </c>
      <c r="I103" s="215">
        <v>2</v>
      </c>
      <c r="J103" s="215">
        <v>3</v>
      </c>
      <c r="K103" s="215">
        <v>3</v>
      </c>
      <c r="L103" s="215">
        <v>4</v>
      </c>
      <c r="M103" s="215">
        <v>3</v>
      </c>
      <c r="N103" s="215">
        <v>1</v>
      </c>
    </row>
    <row r="104" spans="1:14" x14ac:dyDescent="0.2">
      <c r="A104" s="209" t="s">
        <v>227</v>
      </c>
      <c r="B104" s="207">
        <v>69</v>
      </c>
      <c r="C104" s="207">
        <v>5</v>
      </c>
      <c r="D104" s="207">
        <v>7</v>
      </c>
      <c r="E104" s="207">
        <v>11</v>
      </c>
      <c r="F104" s="207">
        <v>5</v>
      </c>
      <c r="G104" s="207">
        <v>4</v>
      </c>
      <c r="H104" s="207">
        <v>4</v>
      </c>
      <c r="I104" s="207">
        <v>6</v>
      </c>
      <c r="J104" s="207">
        <v>4</v>
      </c>
      <c r="K104" s="207">
        <v>7</v>
      </c>
      <c r="L104" s="207">
        <v>6</v>
      </c>
      <c r="M104" s="207">
        <v>5</v>
      </c>
      <c r="N104" s="207">
        <v>5</v>
      </c>
    </row>
    <row r="105" spans="1:14" x14ac:dyDescent="0.2">
      <c r="A105" s="216" t="s">
        <v>228</v>
      </c>
      <c r="B105" s="215">
        <v>8</v>
      </c>
      <c r="C105" s="215">
        <v>1</v>
      </c>
      <c r="D105" s="217">
        <v>0</v>
      </c>
      <c r="E105" s="215">
        <v>1</v>
      </c>
      <c r="F105" s="217">
        <v>0</v>
      </c>
      <c r="G105" s="215">
        <v>2</v>
      </c>
      <c r="H105" s="215">
        <v>1</v>
      </c>
      <c r="I105" s="217">
        <v>0</v>
      </c>
      <c r="J105" s="217">
        <v>0</v>
      </c>
      <c r="K105" s="215">
        <v>3</v>
      </c>
      <c r="L105" s="217">
        <v>0</v>
      </c>
      <c r="M105" s="217">
        <v>0</v>
      </c>
      <c r="N105" s="217">
        <v>0</v>
      </c>
    </row>
    <row r="106" spans="1:14" ht="25.5" x14ac:dyDescent="0.2">
      <c r="A106" s="211" t="s">
        <v>25</v>
      </c>
      <c r="B106" s="207">
        <v>374</v>
      </c>
      <c r="C106" s="207">
        <v>46</v>
      </c>
      <c r="D106" s="207">
        <v>40</v>
      </c>
      <c r="E106" s="207">
        <v>26</v>
      </c>
      <c r="F106" s="207">
        <v>32</v>
      </c>
      <c r="G106" s="207">
        <v>31</v>
      </c>
      <c r="H106" s="207">
        <v>29</v>
      </c>
      <c r="I106" s="207">
        <v>30</v>
      </c>
      <c r="J106" s="207">
        <v>25</v>
      </c>
      <c r="K106" s="207">
        <v>19</v>
      </c>
      <c r="L106" s="207">
        <v>32</v>
      </c>
      <c r="M106" s="207">
        <v>27</v>
      </c>
      <c r="N106" s="207">
        <v>37</v>
      </c>
    </row>
    <row r="107" spans="1:14" x14ac:dyDescent="0.2">
      <c r="A107" s="214" t="s">
        <v>295</v>
      </c>
      <c r="B107" s="215">
        <v>8551</v>
      </c>
      <c r="C107" s="215">
        <v>697</v>
      </c>
      <c r="D107" s="215">
        <v>677</v>
      </c>
      <c r="E107" s="215">
        <v>705</v>
      </c>
      <c r="F107" s="215">
        <v>692</v>
      </c>
      <c r="G107" s="215">
        <v>781</v>
      </c>
      <c r="H107" s="215">
        <v>762</v>
      </c>
      <c r="I107" s="215">
        <v>703</v>
      </c>
      <c r="J107" s="215">
        <v>781</v>
      </c>
      <c r="K107" s="215">
        <v>640</v>
      </c>
      <c r="L107" s="215">
        <v>787</v>
      </c>
      <c r="M107" s="215">
        <v>703</v>
      </c>
      <c r="N107" s="215">
        <v>623</v>
      </c>
    </row>
    <row r="108" spans="1:14" x14ac:dyDescent="0.2">
      <c r="A108" s="767" t="s">
        <v>27</v>
      </c>
      <c r="B108" s="207">
        <v>1224</v>
      </c>
      <c r="C108" s="207">
        <v>120</v>
      </c>
      <c r="D108" s="207">
        <v>87</v>
      </c>
      <c r="E108" s="207">
        <v>93</v>
      </c>
      <c r="F108" s="207">
        <v>99</v>
      </c>
      <c r="G108" s="207">
        <v>118</v>
      </c>
      <c r="H108" s="207">
        <v>106</v>
      </c>
      <c r="I108" s="207">
        <v>108</v>
      </c>
      <c r="J108" s="207">
        <v>94</v>
      </c>
      <c r="K108" s="207">
        <v>87</v>
      </c>
      <c r="L108" s="207">
        <v>113</v>
      </c>
      <c r="M108" s="207">
        <v>101</v>
      </c>
      <c r="N108" s="207">
        <v>98</v>
      </c>
    </row>
    <row r="109" spans="1:14" x14ac:dyDescent="0.2">
      <c r="A109" s="216" t="s">
        <v>93</v>
      </c>
      <c r="B109" s="215">
        <v>545</v>
      </c>
      <c r="C109" s="215">
        <v>48</v>
      </c>
      <c r="D109" s="215">
        <v>42</v>
      </c>
      <c r="E109" s="215">
        <v>46</v>
      </c>
      <c r="F109" s="215">
        <v>47</v>
      </c>
      <c r="G109" s="215">
        <v>54</v>
      </c>
      <c r="H109" s="215">
        <v>41</v>
      </c>
      <c r="I109" s="215">
        <v>46</v>
      </c>
      <c r="J109" s="215">
        <v>51</v>
      </c>
      <c r="K109" s="215">
        <v>33</v>
      </c>
      <c r="L109" s="215">
        <v>63</v>
      </c>
      <c r="M109" s="215">
        <v>40</v>
      </c>
      <c r="N109" s="215">
        <v>34</v>
      </c>
    </row>
    <row r="110" spans="1:14" x14ac:dyDescent="0.2">
      <c r="A110" s="209" t="s">
        <v>94</v>
      </c>
      <c r="B110" s="207">
        <v>51</v>
      </c>
      <c r="C110" s="207">
        <v>2</v>
      </c>
      <c r="D110" s="210">
        <v>0</v>
      </c>
      <c r="E110" s="207">
        <v>6</v>
      </c>
      <c r="F110" s="207">
        <v>4</v>
      </c>
      <c r="G110" s="207">
        <v>10</v>
      </c>
      <c r="H110" s="207">
        <v>8</v>
      </c>
      <c r="I110" s="207">
        <v>4</v>
      </c>
      <c r="J110" s="207">
        <v>3</v>
      </c>
      <c r="K110" s="207">
        <v>2</v>
      </c>
      <c r="L110" s="207">
        <v>2</v>
      </c>
      <c r="M110" s="207">
        <v>8</v>
      </c>
      <c r="N110" s="207">
        <v>2</v>
      </c>
    </row>
    <row r="111" spans="1:14" x14ac:dyDescent="0.2">
      <c r="A111" s="216" t="s">
        <v>95</v>
      </c>
      <c r="B111" s="215">
        <v>4</v>
      </c>
      <c r="C111" s="215">
        <v>3</v>
      </c>
      <c r="D111" s="217">
        <v>0</v>
      </c>
      <c r="E111" s="217">
        <v>0</v>
      </c>
      <c r="F111" s="217">
        <v>0</v>
      </c>
      <c r="G111" s="217">
        <v>0</v>
      </c>
      <c r="H111" s="217">
        <v>0</v>
      </c>
      <c r="I111" s="217">
        <v>0</v>
      </c>
      <c r="J111" s="217">
        <v>0</v>
      </c>
      <c r="K111" s="217">
        <v>0</v>
      </c>
      <c r="L111" s="217">
        <v>0</v>
      </c>
      <c r="M111" s="215">
        <v>1</v>
      </c>
      <c r="N111" s="217">
        <v>0</v>
      </c>
    </row>
    <row r="112" spans="1:14" x14ac:dyDescent="0.2">
      <c r="A112" s="209" t="s">
        <v>96</v>
      </c>
      <c r="B112" s="207">
        <v>12</v>
      </c>
      <c r="C112" s="210">
        <v>0</v>
      </c>
      <c r="D112" s="207">
        <v>1</v>
      </c>
      <c r="E112" s="207">
        <v>1</v>
      </c>
      <c r="F112" s="207">
        <v>4</v>
      </c>
      <c r="G112" s="210">
        <v>0</v>
      </c>
      <c r="H112" s="207">
        <v>3</v>
      </c>
      <c r="I112" s="207">
        <v>1</v>
      </c>
      <c r="J112" s="207">
        <v>1</v>
      </c>
      <c r="K112" s="207">
        <v>1</v>
      </c>
      <c r="L112" s="210">
        <v>0</v>
      </c>
      <c r="M112" s="210">
        <v>0</v>
      </c>
      <c r="N112" s="210">
        <v>0</v>
      </c>
    </row>
    <row r="113" spans="1:14" x14ac:dyDescent="0.2">
      <c r="A113" s="216" t="s">
        <v>97</v>
      </c>
      <c r="B113" s="215">
        <v>1</v>
      </c>
      <c r="C113" s="217">
        <v>0</v>
      </c>
      <c r="D113" s="217">
        <v>0</v>
      </c>
      <c r="E113" s="217">
        <v>0</v>
      </c>
      <c r="F113" s="217">
        <v>0</v>
      </c>
      <c r="G113" s="217">
        <v>0</v>
      </c>
      <c r="H113" s="217">
        <v>0</v>
      </c>
      <c r="I113" s="215">
        <v>1</v>
      </c>
      <c r="J113" s="217">
        <v>0</v>
      </c>
      <c r="K113" s="217">
        <v>0</v>
      </c>
      <c r="L113" s="217">
        <v>0</v>
      </c>
      <c r="M113" s="217">
        <v>0</v>
      </c>
      <c r="N113" s="217">
        <v>0</v>
      </c>
    </row>
    <row r="114" spans="1:14" x14ac:dyDescent="0.2">
      <c r="A114" s="209" t="s">
        <v>98</v>
      </c>
      <c r="B114" s="207">
        <v>86</v>
      </c>
      <c r="C114" s="207">
        <v>10</v>
      </c>
      <c r="D114" s="207">
        <v>4</v>
      </c>
      <c r="E114" s="207">
        <v>7</v>
      </c>
      <c r="F114" s="207">
        <v>15</v>
      </c>
      <c r="G114" s="207">
        <v>7</v>
      </c>
      <c r="H114" s="207">
        <v>6</v>
      </c>
      <c r="I114" s="207">
        <v>3</v>
      </c>
      <c r="J114" s="207">
        <v>5</v>
      </c>
      <c r="K114" s="207">
        <v>6</v>
      </c>
      <c r="L114" s="207">
        <v>6</v>
      </c>
      <c r="M114" s="207">
        <v>8</v>
      </c>
      <c r="N114" s="207">
        <v>9</v>
      </c>
    </row>
    <row r="115" spans="1:14" x14ac:dyDescent="0.2">
      <c r="A115" s="216" t="s">
        <v>99</v>
      </c>
      <c r="B115" s="215">
        <v>91</v>
      </c>
      <c r="C115" s="215">
        <v>6</v>
      </c>
      <c r="D115" s="215">
        <v>5</v>
      </c>
      <c r="E115" s="215">
        <v>2</v>
      </c>
      <c r="F115" s="215">
        <v>8</v>
      </c>
      <c r="G115" s="215">
        <v>8</v>
      </c>
      <c r="H115" s="215">
        <v>8</v>
      </c>
      <c r="I115" s="215">
        <v>7</v>
      </c>
      <c r="J115" s="215">
        <v>5</v>
      </c>
      <c r="K115" s="215">
        <v>6</v>
      </c>
      <c r="L115" s="215">
        <v>14</v>
      </c>
      <c r="M115" s="215">
        <v>8</v>
      </c>
      <c r="N115" s="215">
        <v>14</v>
      </c>
    </row>
    <row r="116" spans="1:14" x14ac:dyDescent="0.2">
      <c r="A116" s="209" t="s">
        <v>100</v>
      </c>
      <c r="B116" s="207">
        <v>14</v>
      </c>
      <c r="C116" s="207">
        <v>1</v>
      </c>
      <c r="D116" s="207">
        <v>2</v>
      </c>
      <c r="E116" s="207">
        <v>1</v>
      </c>
      <c r="F116" s="207">
        <v>5</v>
      </c>
      <c r="G116" s="207">
        <v>2</v>
      </c>
      <c r="H116" s="207">
        <v>3</v>
      </c>
      <c r="I116" s="210">
        <v>0</v>
      </c>
      <c r="J116" s="210">
        <v>0</v>
      </c>
      <c r="K116" s="210">
        <v>0</v>
      </c>
      <c r="L116" s="210">
        <v>0</v>
      </c>
      <c r="M116" s="210">
        <v>0</v>
      </c>
      <c r="N116" s="210">
        <v>0</v>
      </c>
    </row>
    <row r="117" spans="1:14" x14ac:dyDescent="0.2">
      <c r="A117" s="216" t="s">
        <v>101</v>
      </c>
      <c r="B117" s="215">
        <v>167</v>
      </c>
      <c r="C117" s="215">
        <v>25</v>
      </c>
      <c r="D117" s="215">
        <v>15</v>
      </c>
      <c r="E117" s="215">
        <v>2</v>
      </c>
      <c r="F117" s="217">
        <v>0</v>
      </c>
      <c r="G117" s="215">
        <v>18</v>
      </c>
      <c r="H117" s="215">
        <v>12</v>
      </c>
      <c r="I117" s="215">
        <v>19</v>
      </c>
      <c r="J117" s="215">
        <v>17</v>
      </c>
      <c r="K117" s="215">
        <v>17</v>
      </c>
      <c r="L117" s="215">
        <v>6</v>
      </c>
      <c r="M117" s="215">
        <v>15</v>
      </c>
      <c r="N117" s="215">
        <v>21</v>
      </c>
    </row>
    <row r="118" spans="1:14" x14ac:dyDescent="0.2">
      <c r="A118" s="209" t="s">
        <v>102</v>
      </c>
      <c r="B118" s="207">
        <v>56</v>
      </c>
      <c r="C118" s="207">
        <v>4</v>
      </c>
      <c r="D118" s="207">
        <v>2</v>
      </c>
      <c r="E118" s="207">
        <v>10</v>
      </c>
      <c r="F118" s="207">
        <v>3</v>
      </c>
      <c r="G118" s="207">
        <v>5</v>
      </c>
      <c r="H118" s="207">
        <v>6</v>
      </c>
      <c r="I118" s="207">
        <v>4</v>
      </c>
      <c r="J118" s="207">
        <v>4</v>
      </c>
      <c r="K118" s="207">
        <v>4</v>
      </c>
      <c r="L118" s="207">
        <v>3</v>
      </c>
      <c r="M118" s="207">
        <v>6</v>
      </c>
      <c r="N118" s="207">
        <v>5</v>
      </c>
    </row>
    <row r="119" spans="1:14" x14ac:dyDescent="0.2">
      <c r="A119" s="216" t="s">
        <v>103</v>
      </c>
      <c r="B119" s="215">
        <v>30</v>
      </c>
      <c r="C119" s="215">
        <v>2</v>
      </c>
      <c r="D119" s="215">
        <v>4</v>
      </c>
      <c r="E119" s="217">
        <v>0</v>
      </c>
      <c r="F119" s="215">
        <v>2</v>
      </c>
      <c r="G119" s="215">
        <v>2</v>
      </c>
      <c r="H119" s="215">
        <v>2</v>
      </c>
      <c r="I119" s="215">
        <v>4</v>
      </c>
      <c r="J119" s="215">
        <v>2</v>
      </c>
      <c r="K119" s="215">
        <v>5</v>
      </c>
      <c r="L119" s="215">
        <v>3</v>
      </c>
      <c r="M119" s="215">
        <v>2</v>
      </c>
      <c r="N119" s="215">
        <v>2</v>
      </c>
    </row>
    <row r="120" spans="1:14" x14ac:dyDescent="0.2">
      <c r="A120" s="209" t="s">
        <v>104</v>
      </c>
      <c r="B120" s="207">
        <v>119</v>
      </c>
      <c r="C120" s="207">
        <v>13</v>
      </c>
      <c r="D120" s="207">
        <v>10</v>
      </c>
      <c r="E120" s="207">
        <v>11</v>
      </c>
      <c r="F120" s="207">
        <v>9</v>
      </c>
      <c r="G120" s="207">
        <v>9</v>
      </c>
      <c r="H120" s="207">
        <v>11</v>
      </c>
      <c r="I120" s="207">
        <v>11</v>
      </c>
      <c r="J120" s="207">
        <v>5</v>
      </c>
      <c r="K120" s="207">
        <v>8</v>
      </c>
      <c r="L120" s="207">
        <v>12</v>
      </c>
      <c r="M120" s="207">
        <v>12</v>
      </c>
      <c r="N120" s="207">
        <v>8</v>
      </c>
    </row>
    <row r="121" spans="1:14" x14ac:dyDescent="0.2">
      <c r="A121" s="216" t="s">
        <v>105</v>
      </c>
      <c r="B121" s="215">
        <v>41</v>
      </c>
      <c r="C121" s="215">
        <v>5</v>
      </c>
      <c r="D121" s="215">
        <v>1</v>
      </c>
      <c r="E121" s="215">
        <v>6</v>
      </c>
      <c r="F121" s="215">
        <v>2</v>
      </c>
      <c r="G121" s="215">
        <v>2</v>
      </c>
      <c r="H121" s="215">
        <v>5</v>
      </c>
      <c r="I121" s="215">
        <v>7</v>
      </c>
      <c r="J121" s="215">
        <v>1</v>
      </c>
      <c r="K121" s="215">
        <v>5</v>
      </c>
      <c r="L121" s="215">
        <v>3</v>
      </c>
      <c r="M121" s="215">
        <v>1</v>
      </c>
      <c r="N121" s="215">
        <v>3</v>
      </c>
    </row>
    <row r="122" spans="1:14" x14ac:dyDescent="0.2">
      <c r="A122" s="209" t="s">
        <v>106</v>
      </c>
      <c r="B122" s="207">
        <v>7</v>
      </c>
      <c r="C122" s="207">
        <v>1</v>
      </c>
      <c r="D122" s="207">
        <v>1</v>
      </c>
      <c r="E122" s="207">
        <v>1</v>
      </c>
      <c r="F122" s="210">
        <v>0</v>
      </c>
      <c r="G122" s="207">
        <v>1</v>
      </c>
      <c r="H122" s="207">
        <v>1</v>
      </c>
      <c r="I122" s="207">
        <v>1</v>
      </c>
      <c r="J122" s="210">
        <v>0</v>
      </c>
      <c r="K122" s="210">
        <v>0</v>
      </c>
      <c r="L122" s="207">
        <v>1</v>
      </c>
      <c r="M122" s="210">
        <v>0</v>
      </c>
      <c r="N122" s="210">
        <v>0</v>
      </c>
    </row>
    <row r="123" spans="1:14" x14ac:dyDescent="0.2">
      <c r="A123" s="218" t="s">
        <v>28</v>
      </c>
      <c r="B123" s="215">
        <v>341</v>
      </c>
      <c r="C123" s="215">
        <v>34</v>
      </c>
      <c r="D123" s="215">
        <v>22</v>
      </c>
      <c r="E123" s="215">
        <v>23</v>
      </c>
      <c r="F123" s="215">
        <v>42</v>
      </c>
      <c r="G123" s="215">
        <v>35</v>
      </c>
      <c r="H123" s="215">
        <v>30</v>
      </c>
      <c r="I123" s="215">
        <v>35</v>
      </c>
      <c r="J123" s="215">
        <v>38</v>
      </c>
      <c r="K123" s="215">
        <v>8</v>
      </c>
      <c r="L123" s="215">
        <v>35</v>
      </c>
      <c r="M123" s="215">
        <v>21</v>
      </c>
      <c r="N123" s="215">
        <v>18</v>
      </c>
    </row>
    <row r="124" spans="1:14" x14ac:dyDescent="0.2">
      <c r="A124" s="209" t="s">
        <v>28</v>
      </c>
      <c r="B124" s="207">
        <v>306</v>
      </c>
      <c r="C124" s="207">
        <v>30</v>
      </c>
      <c r="D124" s="207">
        <v>22</v>
      </c>
      <c r="E124" s="207">
        <v>19</v>
      </c>
      <c r="F124" s="207">
        <v>36</v>
      </c>
      <c r="G124" s="207">
        <v>34</v>
      </c>
      <c r="H124" s="207">
        <v>26</v>
      </c>
      <c r="I124" s="207">
        <v>29</v>
      </c>
      <c r="J124" s="207">
        <v>37</v>
      </c>
      <c r="K124" s="207">
        <v>7</v>
      </c>
      <c r="L124" s="207">
        <v>31</v>
      </c>
      <c r="M124" s="207">
        <v>20</v>
      </c>
      <c r="N124" s="207">
        <v>15</v>
      </c>
    </row>
    <row r="125" spans="1:14" x14ac:dyDescent="0.2">
      <c r="A125" s="216" t="s">
        <v>107</v>
      </c>
      <c r="B125" s="215">
        <v>1</v>
      </c>
      <c r="C125" s="215">
        <v>1</v>
      </c>
      <c r="D125" s="217">
        <v>0</v>
      </c>
      <c r="E125" s="217">
        <v>0</v>
      </c>
      <c r="F125" s="217">
        <v>0</v>
      </c>
      <c r="G125" s="217">
        <v>0</v>
      </c>
      <c r="H125" s="217">
        <v>0</v>
      </c>
      <c r="I125" s="217">
        <v>0</v>
      </c>
      <c r="J125" s="217">
        <v>0</v>
      </c>
      <c r="K125" s="217">
        <v>0</v>
      </c>
      <c r="L125" s="217">
        <v>0</v>
      </c>
      <c r="M125" s="217">
        <v>0</v>
      </c>
      <c r="N125" s="217">
        <v>0</v>
      </c>
    </row>
    <row r="126" spans="1:14" x14ac:dyDescent="0.2">
      <c r="A126" s="209" t="s">
        <v>109</v>
      </c>
      <c r="B126" s="207">
        <v>17</v>
      </c>
      <c r="C126" s="207">
        <v>2</v>
      </c>
      <c r="D126" s="210">
        <v>0</v>
      </c>
      <c r="E126" s="207">
        <v>3</v>
      </c>
      <c r="F126" s="207">
        <v>6</v>
      </c>
      <c r="G126" s="210">
        <v>0</v>
      </c>
      <c r="H126" s="207">
        <v>1</v>
      </c>
      <c r="I126" s="207">
        <v>2</v>
      </c>
      <c r="J126" s="210">
        <v>0</v>
      </c>
      <c r="K126" s="210">
        <v>0</v>
      </c>
      <c r="L126" s="207">
        <v>2</v>
      </c>
      <c r="M126" s="210">
        <v>0</v>
      </c>
      <c r="N126" s="207">
        <v>1</v>
      </c>
    </row>
    <row r="127" spans="1:14" x14ac:dyDescent="0.2">
      <c r="A127" s="216" t="s">
        <v>111</v>
      </c>
      <c r="B127" s="215">
        <v>9</v>
      </c>
      <c r="C127" s="217">
        <v>0</v>
      </c>
      <c r="D127" s="217">
        <v>0</v>
      </c>
      <c r="E127" s="217">
        <v>0</v>
      </c>
      <c r="F127" s="217">
        <v>0</v>
      </c>
      <c r="G127" s="215">
        <v>1</v>
      </c>
      <c r="H127" s="215">
        <v>1</v>
      </c>
      <c r="I127" s="215">
        <v>3</v>
      </c>
      <c r="J127" s="217">
        <v>0</v>
      </c>
      <c r="K127" s="215">
        <v>1</v>
      </c>
      <c r="L127" s="215">
        <v>2</v>
      </c>
      <c r="M127" s="215">
        <v>1</v>
      </c>
      <c r="N127" s="217">
        <v>0</v>
      </c>
    </row>
    <row r="128" spans="1:14" x14ac:dyDescent="0.2">
      <c r="A128" s="209" t="s">
        <v>113</v>
      </c>
      <c r="B128" s="207">
        <v>8</v>
      </c>
      <c r="C128" s="207">
        <v>1</v>
      </c>
      <c r="D128" s="210">
        <v>0</v>
      </c>
      <c r="E128" s="207">
        <v>1</v>
      </c>
      <c r="F128" s="210">
        <v>0</v>
      </c>
      <c r="G128" s="210">
        <v>0</v>
      </c>
      <c r="H128" s="207">
        <v>2</v>
      </c>
      <c r="I128" s="207">
        <v>1</v>
      </c>
      <c r="J128" s="207">
        <v>1</v>
      </c>
      <c r="K128" s="210">
        <v>0</v>
      </c>
      <c r="L128" s="210">
        <v>0</v>
      </c>
      <c r="M128" s="210">
        <v>0</v>
      </c>
      <c r="N128" s="207">
        <v>2</v>
      </c>
    </row>
    <row r="129" spans="1:14" x14ac:dyDescent="0.2">
      <c r="A129" s="218" t="s">
        <v>29</v>
      </c>
      <c r="B129" s="215">
        <v>4992</v>
      </c>
      <c r="C129" s="215">
        <v>371</v>
      </c>
      <c r="D129" s="215">
        <v>398</v>
      </c>
      <c r="E129" s="215">
        <v>415</v>
      </c>
      <c r="F129" s="215">
        <v>374</v>
      </c>
      <c r="G129" s="215">
        <v>459</v>
      </c>
      <c r="H129" s="215">
        <v>466</v>
      </c>
      <c r="I129" s="215">
        <v>385</v>
      </c>
      <c r="J129" s="215">
        <v>486</v>
      </c>
      <c r="K129" s="215">
        <v>374</v>
      </c>
      <c r="L129" s="215">
        <v>472</v>
      </c>
      <c r="M129" s="215">
        <v>429</v>
      </c>
      <c r="N129" s="215">
        <v>363</v>
      </c>
    </row>
    <row r="130" spans="1:14" x14ac:dyDescent="0.2">
      <c r="A130" s="209" t="s">
        <v>114</v>
      </c>
      <c r="B130" s="207">
        <v>3938</v>
      </c>
      <c r="C130" s="207">
        <v>283</v>
      </c>
      <c r="D130" s="207">
        <v>323</v>
      </c>
      <c r="E130" s="207">
        <v>355</v>
      </c>
      <c r="F130" s="207">
        <v>290</v>
      </c>
      <c r="G130" s="207">
        <v>358</v>
      </c>
      <c r="H130" s="207">
        <v>335</v>
      </c>
      <c r="I130" s="207">
        <v>317</v>
      </c>
      <c r="J130" s="207">
        <v>402</v>
      </c>
      <c r="K130" s="207">
        <v>288</v>
      </c>
      <c r="L130" s="207">
        <v>378</v>
      </c>
      <c r="M130" s="207">
        <v>327</v>
      </c>
      <c r="N130" s="207">
        <v>282</v>
      </c>
    </row>
    <row r="131" spans="1:14" ht="25.5" x14ac:dyDescent="0.2">
      <c r="A131" s="216" t="s">
        <v>115</v>
      </c>
      <c r="B131" s="215">
        <v>12</v>
      </c>
      <c r="C131" s="217">
        <v>0</v>
      </c>
      <c r="D131" s="215">
        <v>2</v>
      </c>
      <c r="E131" s="217">
        <v>0</v>
      </c>
      <c r="F131" s="215">
        <v>1</v>
      </c>
      <c r="G131" s="215">
        <v>3</v>
      </c>
      <c r="H131" s="215">
        <v>1</v>
      </c>
      <c r="I131" s="217">
        <v>0</v>
      </c>
      <c r="J131" s="217">
        <v>0</v>
      </c>
      <c r="K131" s="215">
        <v>2</v>
      </c>
      <c r="L131" s="215">
        <v>2</v>
      </c>
      <c r="M131" s="217">
        <v>0</v>
      </c>
      <c r="N131" s="215">
        <v>1</v>
      </c>
    </row>
    <row r="132" spans="1:14" x14ac:dyDescent="0.2">
      <c r="A132" s="209" t="s">
        <v>116</v>
      </c>
      <c r="B132" s="207">
        <v>9</v>
      </c>
      <c r="C132" s="210">
        <v>0</v>
      </c>
      <c r="D132" s="210">
        <v>0</v>
      </c>
      <c r="E132" s="210">
        <v>0</v>
      </c>
      <c r="F132" s="207">
        <v>2</v>
      </c>
      <c r="G132" s="207">
        <v>1</v>
      </c>
      <c r="H132" s="207">
        <v>3</v>
      </c>
      <c r="I132" s="210">
        <v>0</v>
      </c>
      <c r="J132" s="210">
        <v>0</v>
      </c>
      <c r="K132" s="210">
        <v>0</v>
      </c>
      <c r="L132" s="207">
        <v>1</v>
      </c>
      <c r="M132" s="207">
        <v>1</v>
      </c>
      <c r="N132" s="207">
        <v>1</v>
      </c>
    </row>
    <row r="133" spans="1:14" x14ac:dyDescent="0.2">
      <c r="A133" s="216" t="s">
        <v>117</v>
      </c>
      <c r="B133" s="215">
        <v>22</v>
      </c>
      <c r="C133" s="215">
        <v>3</v>
      </c>
      <c r="D133" s="215">
        <v>2</v>
      </c>
      <c r="E133" s="217">
        <v>0</v>
      </c>
      <c r="F133" s="215">
        <v>2</v>
      </c>
      <c r="G133" s="217">
        <v>0</v>
      </c>
      <c r="H133" s="215">
        <v>2</v>
      </c>
      <c r="I133" s="215">
        <v>1</v>
      </c>
      <c r="J133" s="215">
        <v>2</v>
      </c>
      <c r="K133" s="215">
        <v>1</v>
      </c>
      <c r="L133" s="215">
        <v>5</v>
      </c>
      <c r="M133" s="215">
        <v>3</v>
      </c>
      <c r="N133" s="215">
        <v>1</v>
      </c>
    </row>
    <row r="134" spans="1:14" x14ac:dyDescent="0.2">
      <c r="A134" s="209" t="s">
        <v>118</v>
      </c>
      <c r="B134" s="207">
        <v>1</v>
      </c>
      <c r="C134" s="210">
        <v>0</v>
      </c>
      <c r="D134" s="210">
        <v>0</v>
      </c>
      <c r="E134" s="210">
        <v>0</v>
      </c>
      <c r="F134" s="210">
        <v>0</v>
      </c>
      <c r="G134" s="207">
        <v>1</v>
      </c>
      <c r="H134" s="210">
        <v>0</v>
      </c>
      <c r="I134" s="210">
        <v>0</v>
      </c>
      <c r="J134" s="210">
        <v>0</v>
      </c>
      <c r="K134" s="210">
        <v>0</v>
      </c>
      <c r="L134" s="210">
        <v>0</v>
      </c>
      <c r="M134" s="210">
        <v>0</v>
      </c>
      <c r="N134" s="210">
        <v>0</v>
      </c>
    </row>
    <row r="135" spans="1:14" x14ac:dyDescent="0.2">
      <c r="A135" s="216" t="s">
        <v>119</v>
      </c>
      <c r="B135" s="215">
        <v>41</v>
      </c>
      <c r="C135" s="215">
        <v>3</v>
      </c>
      <c r="D135" s="215">
        <v>5</v>
      </c>
      <c r="E135" s="215">
        <v>2</v>
      </c>
      <c r="F135" s="215">
        <v>5</v>
      </c>
      <c r="G135" s="215">
        <v>4</v>
      </c>
      <c r="H135" s="215">
        <v>3</v>
      </c>
      <c r="I135" s="215">
        <v>4</v>
      </c>
      <c r="J135" s="215">
        <v>4</v>
      </c>
      <c r="K135" s="215">
        <v>1</v>
      </c>
      <c r="L135" s="215">
        <v>5</v>
      </c>
      <c r="M135" s="215">
        <v>1</v>
      </c>
      <c r="N135" s="215">
        <v>4</v>
      </c>
    </row>
    <row r="136" spans="1:14" x14ac:dyDescent="0.2">
      <c r="A136" s="209" t="s">
        <v>120</v>
      </c>
      <c r="B136" s="207">
        <v>205</v>
      </c>
      <c r="C136" s="207">
        <v>15</v>
      </c>
      <c r="D136" s="207">
        <v>17</v>
      </c>
      <c r="E136" s="207">
        <v>17</v>
      </c>
      <c r="F136" s="207">
        <v>18</v>
      </c>
      <c r="G136" s="207">
        <v>20</v>
      </c>
      <c r="H136" s="207">
        <v>23</v>
      </c>
      <c r="I136" s="207">
        <v>21</v>
      </c>
      <c r="J136" s="207">
        <v>18</v>
      </c>
      <c r="K136" s="207">
        <v>15</v>
      </c>
      <c r="L136" s="207">
        <v>15</v>
      </c>
      <c r="M136" s="207">
        <v>16</v>
      </c>
      <c r="N136" s="207">
        <v>10</v>
      </c>
    </row>
    <row r="137" spans="1:14" x14ac:dyDescent="0.2">
      <c r="A137" s="216" t="s">
        <v>121</v>
      </c>
      <c r="B137" s="215">
        <v>32</v>
      </c>
      <c r="C137" s="215">
        <v>1</v>
      </c>
      <c r="D137" s="215">
        <v>1</v>
      </c>
      <c r="E137" s="215">
        <v>4</v>
      </c>
      <c r="F137" s="215">
        <v>3</v>
      </c>
      <c r="G137" s="215">
        <v>3</v>
      </c>
      <c r="H137" s="215">
        <v>1</v>
      </c>
      <c r="I137" s="215">
        <v>3</v>
      </c>
      <c r="J137" s="215">
        <v>3</v>
      </c>
      <c r="K137" s="215">
        <v>2</v>
      </c>
      <c r="L137" s="215">
        <v>1</v>
      </c>
      <c r="M137" s="215">
        <v>6</v>
      </c>
      <c r="N137" s="215">
        <v>4</v>
      </c>
    </row>
    <row r="138" spans="1:14" x14ac:dyDescent="0.2">
      <c r="A138" s="209" t="s">
        <v>122</v>
      </c>
      <c r="B138" s="207">
        <v>83</v>
      </c>
      <c r="C138" s="207">
        <v>8</v>
      </c>
      <c r="D138" s="207">
        <v>6</v>
      </c>
      <c r="E138" s="207">
        <v>4</v>
      </c>
      <c r="F138" s="207">
        <v>3</v>
      </c>
      <c r="G138" s="207">
        <v>7</v>
      </c>
      <c r="H138" s="207">
        <v>11</v>
      </c>
      <c r="I138" s="207">
        <v>7</v>
      </c>
      <c r="J138" s="207">
        <v>2</v>
      </c>
      <c r="K138" s="207">
        <v>7</v>
      </c>
      <c r="L138" s="207">
        <v>5</v>
      </c>
      <c r="M138" s="207">
        <v>10</v>
      </c>
      <c r="N138" s="207">
        <v>13</v>
      </c>
    </row>
    <row r="139" spans="1:14" x14ac:dyDescent="0.2">
      <c r="A139" s="216" t="s">
        <v>123</v>
      </c>
      <c r="B139" s="215">
        <v>322</v>
      </c>
      <c r="C139" s="215">
        <v>30</v>
      </c>
      <c r="D139" s="215">
        <v>10</v>
      </c>
      <c r="E139" s="215">
        <v>5</v>
      </c>
      <c r="F139" s="215">
        <v>33</v>
      </c>
      <c r="G139" s="215">
        <v>26</v>
      </c>
      <c r="H139" s="215">
        <v>63</v>
      </c>
      <c r="I139" s="215">
        <v>10</v>
      </c>
      <c r="J139" s="215">
        <v>30</v>
      </c>
      <c r="K139" s="215">
        <v>23</v>
      </c>
      <c r="L139" s="215">
        <v>41</v>
      </c>
      <c r="M139" s="215">
        <v>30</v>
      </c>
      <c r="N139" s="215">
        <v>21</v>
      </c>
    </row>
    <row r="140" spans="1:14" x14ac:dyDescent="0.2">
      <c r="A140" s="209" t="s">
        <v>124</v>
      </c>
      <c r="B140" s="207">
        <v>32</v>
      </c>
      <c r="C140" s="207">
        <v>4</v>
      </c>
      <c r="D140" s="207">
        <v>2</v>
      </c>
      <c r="E140" s="207">
        <v>1</v>
      </c>
      <c r="F140" s="207">
        <v>2</v>
      </c>
      <c r="G140" s="207">
        <v>5</v>
      </c>
      <c r="H140" s="207">
        <v>7</v>
      </c>
      <c r="I140" s="207">
        <v>4</v>
      </c>
      <c r="J140" s="207">
        <v>3</v>
      </c>
      <c r="K140" s="207">
        <v>1</v>
      </c>
      <c r="L140" s="207">
        <v>1</v>
      </c>
      <c r="M140" s="207">
        <v>1</v>
      </c>
      <c r="N140" s="207">
        <v>1</v>
      </c>
    </row>
    <row r="141" spans="1:14" x14ac:dyDescent="0.2">
      <c r="A141" s="216" t="s">
        <v>125</v>
      </c>
      <c r="B141" s="215">
        <v>77</v>
      </c>
      <c r="C141" s="215">
        <v>5</v>
      </c>
      <c r="D141" s="215">
        <v>12</v>
      </c>
      <c r="E141" s="215">
        <v>5</v>
      </c>
      <c r="F141" s="215">
        <v>1</v>
      </c>
      <c r="G141" s="215">
        <v>9</v>
      </c>
      <c r="H141" s="215">
        <v>5</v>
      </c>
      <c r="I141" s="215">
        <v>2</v>
      </c>
      <c r="J141" s="215">
        <v>6</v>
      </c>
      <c r="K141" s="215">
        <v>7</v>
      </c>
      <c r="L141" s="215">
        <v>8</v>
      </c>
      <c r="M141" s="215">
        <v>11</v>
      </c>
      <c r="N141" s="215">
        <v>6</v>
      </c>
    </row>
    <row r="142" spans="1:14" x14ac:dyDescent="0.2">
      <c r="A142" s="209" t="s">
        <v>126</v>
      </c>
      <c r="B142" s="207">
        <v>13</v>
      </c>
      <c r="C142" s="207">
        <v>2</v>
      </c>
      <c r="D142" s="207">
        <v>1</v>
      </c>
      <c r="E142" s="207">
        <v>3</v>
      </c>
      <c r="F142" s="207">
        <v>1</v>
      </c>
      <c r="G142" s="210">
        <v>0</v>
      </c>
      <c r="H142" s="207">
        <v>2</v>
      </c>
      <c r="I142" s="207">
        <v>1</v>
      </c>
      <c r="J142" s="207">
        <v>1</v>
      </c>
      <c r="K142" s="207">
        <v>1</v>
      </c>
      <c r="L142" s="210">
        <v>0</v>
      </c>
      <c r="M142" s="207">
        <v>1</v>
      </c>
      <c r="N142" s="210">
        <v>0</v>
      </c>
    </row>
    <row r="143" spans="1:14" x14ac:dyDescent="0.2">
      <c r="A143" s="216" t="s">
        <v>127</v>
      </c>
      <c r="B143" s="215">
        <v>29</v>
      </c>
      <c r="C143" s="215">
        <v>1</v>
      </c>
      <c r="D143" s="215">
        <v>1</v>
      </c>
      <c r="E143" s="215">
        <v>2</v>
      </c>
      <c r="F143" s="215">
        <v>2</v>
      </c>
      <c r="G143" s="215">
        <v>5</v>
      </c>
      <c r="H143" s="217">
        <v>0</v>
      </c>
      <c r="I143" s="217">
        <v>0</v>
      </c>
      <c r="J143" s="215">
        <v>3</v>
      </c>
      <c r="K143" s="215">
        <v>5</v>
      </c>
      <c r="L143" s="215">
        <v>2</v>
      </c>
      <c r="M143" s="215">
        <v>4</v>
      </c>
      <c r="N143" s="215">
        <v>4</v>
      </c>
    </row>
    <row r="144" spans="1:14" x14ac:dyDescent="0.2">
      <c r="A144" s="209" t="s">
        <v>128</v>
      </c>
      <c r="B144" s="207">
        <v>4</v>
      </c>
      <c r="C144" s="210">
        <v>0</v>
      </c>
      <c r="D144" s="210">
        <v>0</v>
      </c>
      <c r="E144" s="210">
        <v>0</v>
      </c>
      <c r="F144" s="207">
        <v>1</v>
      </c>
      <c r="G144" s="207">
        <v>1</v>
      </c>
      <c r="H144" s="210">
        <v>0</v>
      </c>
      <c r="I144" s="210">
        <v>0</v>
      </c>
      <c r="J144" s="210">
        <v>0</v>
      </c>
      <c r="K144" s="210">
        <v>0</v>
      </c>
      <c r="L144" s="210">
        <v>0</v>
      </c>
      <c r="M144" s="207">
        <v>1</v>
      </c>
      <c r="N144" s="207">
        <v>1</v>
      </c>
    </row>
    <row r="145" spans="1:14" x14ac:dyDescent="0.2">
      <c r="A145" s="216" t="s">
        <v>129</v>
      </c>
      <c r="B145" s="215">
        <v>9</v>
      </c>
      <c r="C145" s="215">
        <v>1</v>
      </c>
      <c r="D145" s="215">
        <v>2</v>
      </c>
      <c r="E145" s="217">
        <v>0</v>
      </c>
      <c r="F145" s="217">
        <v>0</v>
      </c>
      <c r="G145" s="217">
        <v>0</v>
      </c>
      <c r="H145" s="217">
        <v>0</v>
      </c>
      <c r="I145" s="215">
        <v>1</v>
      </c>
      <c r="J145" s="215">
        <v>2</v>
      </c>
      <c r="K145" s="217">
        <v>0</v>
      </c>
      <c r="L145" s="217">
        <v>0</v>
      </c>
      <c r="M145" s="215">
        <v>2</v>
      </c>
      <c r="N145" s="215">
        <v>1</v>
      </c>
    </row>
    <row r="146" spans="1:14" x14ac:dyDescent="0.2">
      <c r="A146" s="209" t="s">
        <v>130</v>
      </c>
      <c r="B146" s="207">
        <v>7</v>
      </c>
      <c r="C146" s="210">
        <v>0</v>
      </c>
      <c r="D146" s="210">
        <v>0</v>
      </c>
      <c r="E146" s="210">
        <v>0</v>
      </c>
      <c r="F146" s="207">
        <v>1</v>
      </c>
      <c r="G146" s="210">
        <v>0</v>
      </c>
      <c r="H146" s="207">
        <v>2</v>
      </c>
      <c r="I146" s="210">
        <v>0</v>
      </c>
      <c r="J146" s="210">
        <v>0</v>
      </c>
      <c r="K146" s="207">
        <v>2</v>
      </c>
      <c r="L146" s="210">
        <v>0</v>
      </c>
      <c r="M146" s="207">
        <v>1</v>
      </c>
      <c r="N146" s="207">
        <v>1</v>
      </c>
    </row>
    <row r="147" spans="1:14" ht="25.5" x14ac:dyDescent="0.2">
      <c r="A147" s="216" t="s">
        <v>131</v>
      </c>
      <c r="B147" s="215">
        <v>36</v>
      </c>
      <c r="C147" s="215">
        <v>4</v>
      </c>
      <c r="D147" s="215">
        <v>2</v>
      </c>
      <c r="E147" s="215">
        <v>5</v>
      </c>
      <c r="F147" s="215">
        <v>1</v>
      </c>
      <c r="G147" s="215">
        <v>3</v>
      </c>
      <c r="H147" s="215">
        <v>3</v>
      </c>
      <c r="I147" s="215">
        <v>2</v>
      </c>
      <c r="J147" s="215">
        <v>4</v>
      </c>
      <c r="K147" s="215">
        <v>3</v>
      </c>
      <c r="L147" s="215">
        <v>2</v>
      </c>
      <c r="M147" s="215">
        <v>3</v>
      </c>
      <c r="N147" s="215">
        <v>4</v>
      </c>
    </row>
    <row r="148" spans="1:14" x14ac:dyDescent="0.2">
      <c r="A148" s="209" t="s">
        <v>132</v>
      </c>
      <c r="B148" s="207">
        <v>6</v>
      </c>
      <c r="C148" s="210">
        <v>0</v>
      </c>
      <c r="D148" s="207">
        <v>1</v>
      </c>
      <c r="E148" s="210">
        <v>0</v>
      </c>
      <c r="F148" s="210">
        <v>0</v>
      </c>
      <c r="G148" s="207">
        <v>1</v>
      </c>
      <c r="H148" s="210">
        <v>0</v>
      </c>
      <c r="I148" s="210">
        <v>0</v>
      </c>
      <c r="J148" s="210">
        <v>0</v>
      </c>
      <c r="K148" s="207">
        <v>1</v>
      </c>
      <c r="L148" s="210">
        <v>0</v>
      </c>
      <c r="M148" s="207">
        <v>1</v>
      </c>
      <c r="N148" s="207">
        <v>2</v>
      </c>
    </row>
    <row r="149" spans="1:14" x14ac:dyDescent="0.2">
      <c r="A149" s="216" t="s">
        <v>133</v>
      </c>
      <c r="B149" s="215">
        <v>6</v>
      </c>
      <c r="C149" s="217">
        <v>0</v>
      </c>
      <c r="D149" s="217">
        <v>0</v>
      </c>
      <c r="E149" s="217">
        <v>0</v>
      </c>
      <c r="F149" s="215">
        <v>1</v>
      </c>
      <c r="G149" s="217">
        <v>0</v>
      </c>
      <c r="H149" s="217">
        <v>0</v>
      </c>
      <c r="I149" s="215">
        <v>2</v>
      </c>
      <c r="J149" s="215">
        <v>1</v>
      </c>
      <c r="K149" s="217">
        <v>0</v>
      </c>
      <c r="L149" s="217">
        <v>0</v>
      </c>
      <c r="M149" s="215">
        <v>2</v>
      </c>
      <c r="N149" s="217">
        <v>0</v>
      </c>
    </row>
    <row r="150" spans="1:14" ht="25.5" x14ac:dyDescent="0.2">
      <c r="A150" s="209" t="s">
        <v>134</v>
      </c>
      <c r="B150" s="207">
        <v>8</v>
      </c>
      <c r="C150" s="207">
        <v>2</v>
      </c>
      <c r="D150" s="207">
        <v>2</v>
      </c>
      <c r="E150" s="210">
        <v>0</v>
      </c>
      <c r="F150" s="210">
        <v>0</v>
      </c>
      <c r="G150" s="207">
        <v>2</v>
      </c>
      <c r="H150" s="207">
        <v>1</v>
      </c>
      <c r="I150" s="210">
        <v>0</v>
      </c>
      <c r="J150" s="210">
        <v>0</v>
      </c>
      <c r="K150" s="207">
        <v>1</v>
      </c>
      <c r="L150" s="210">
        <v>0</v>
      </c>
      <c r="M150" s="210">
        <v>0</v>
      </c>
      <c r="N150" s="210">
        <v>0</v>
      </c>
    </row>
    <row r="151" spans="1:14" x14ac:dyDescent="0.2">
      <c r="A151" s="216" t="s">
        <v>135</v>
      </c>
      <c r="B151" s="215">
        <v>14</v>
      </c>
      <c r="C151" s="215">
        <v>2</v>
      </c>
      <c r="D151" s="215">
        <v>1</v>
      </c>
      <c r="E151" s="217">
        <v>0</v>
      </c>
      <c r="F151" s="215">
        <v>2</v>
      </c>
      <c r="G151" s="215">
        <v>2</v>
      </c>
      <c r="H151" s="217">
        <v>0</v>
      </c>
      <c r="I151" s="215">
        <v>1</v>
      </c>
      <c r="J151" s="217">
        <v>0</v>
      </c>
      <c r="K151" s="215">
        <v>2</v>
      </c>
      <c r="L151" s="217">
        <v>0</v>
      </c>
      <c r="M151" s="215">
        <v>2</v>
      </c>
      <c r="N151" s="215">
        <v>2</v>
      </c>
    </row>
    <row r="152" spans="1:14" x14ac:dyDescent="0.2">
      <c r="A152" s="209" t="s">
        <v>136</v>
      </c>
      <c r="B152" s="207">
        <v>69</v>
      </c>
      <c r="C152" s="207">
        <v>6</v>
      </c>
      <c r="D152" s="207">
        <v>6</v>
      </c>
      <c r="E152" s="207">
        <v>12</v>
      </c>
      <c r="F152" s="207">
        <v>3</v>
      </c>
      <c r="G152" s="207">
        <v>6</v>
      </c>
      <c r="H152" s="207">
        <v>2</v>
      </c>
      <c r="I152" s="207">
        <v>7</v>
      </c>
      <c r="J152" s="207">
        <v>5</v>
      </c>
      <c r="K152" s="207">
        <v>10</v>
      </c>
      <c r="L152" s="207">
        <v>5</v>
      </c>
      <c r="M152" s="207">
        <v>4</v>
      </c>
      <c r="N152" s="207">
        <v>3</v>
      </c>
    </row>
    <row r="153" spans="1:14" ht="25.5" x14ac:dyDescent="0.2">
      <c r="A153" s="216" t="s">
        <v>137</v>
      </c>
      <c r="B153" s="215">
        <v>17</v>
      </c>
      <c r="C153" s="215">
        <v>1</v>
      </c>
      <c r="D153" s="215">
        <v>2</v>
      </c>
      <c r="E153" s="217">
        <v>0</v>
      </c>
      <c r="F153" s="215">
        <v>2</v>
      </c>
      <c r="G153" s="215">
        <v>2</v>
      </c>
      <c r="H153" s="215">
        <v>2</v>
      </c>
      <c r="I153" s="215">
        <v>2</v>
      </c>
      <c r="J153" s="217">
        <v>0</v>
      </c>
      <c r="K153" s="215">
        <v>2</v>
      </c>
      <c r="L153" s="215">
        <v>1</v>
      </c>
      <c r="M153" s="215">
        <v>2</v>
      </c>
      <c r="N153" s="215">
        <v>1</v>
      </c>
    </row>
    <row r="154" spans="1:14" x14ac:dyDescent="0.2">
      <c r="A154" s="206" t="s">
        <v>30</v>
      </c>
      <c r="B154" s="207">
        <v>484</v>
      </c>
      <c r="C154" s="207">
        <v>49</v>
      </c>
      <c r="D154" s="207">
        <v>46</v>
      </c>
      <c r="E154" s="207">
        <v>51</v>
      </c>
      <c r="F154" s="207">
        <v>39</v>
      </c>
      <c r="G154" s="207">
        <v>38</v>
      </c>
      <c r="H154" s="207">
        <v>37</v>
      </c>
      <c r="I154" s="207">
        <v>48</v>
      </c>
      <c r="J154" s="207">
        <v>29</v>
      </c>
      <c r="K154" s="207">
        <v>31</v>
      </c>
      <c r="L154" s="207">
        <v>42</v>
      </c>
      <c r="M154" s="207">
        <v>36</v>
      </c>
      <c r="N154" s="207">
        <v>38</v>
      </c>
    </row>
    <row r="155" spans="1:14" x14ac:dyDescent="0.2">
      <c r="A155" s="216" t="s">
        <v>159</v>
      </c>
      <c r="B155" s="215">
        <v>94</v>
      </c>
      <c r="C155" s="215">
        <v>10</v>
      </c>
      <c r="D155" s="215">
        <v>2</v>
      </c>
      <c r="E155" s="215">
        <v>10</v>
      </c>
      <c r="F155" s="215">
        <v>6</v>
      </c>
      <c r="G155" s="215">
        <v>16</v>
      </c>
      <c r="H155" s="215">
        <v>8</v>
      </c>
      <c r="I155" s="215">
        <v>13</v>
      </c>
      <c r="J155" s="215">
        <v>8</v>
      </c>
      <c r="K155" s="215">
        <v>6</v>
      </c>
      <c r="L155" s="215">
        <v>7</v>
      </c>
      <c r="M155" s="215">
        <v>6</v>
      </c>
      <c r="N155" s="215">
        <v>2</v>
      </c>
    </row>
    <row r="156" spans="1:14" x14ac:dyDescent="0.2">
      <c r="A156" s="209" t="s">
        <v>160</v>
      </c>
      <c r="B156" s="207">
        <v>1</v>
      </c>
      <c r="C156" s="210">
        <v>0</v>
      </c>
      <c r="D156" s="210">
        <v>0</v>
      </c>
      <c r="E156" s="210">
        <v>0</v>
      </c>
      <c r="F156" s="210">
        <v>0</v>
      </c>
      <c r="G156" s="210">
        <v>0</v>
      </c>
      <c r="H156" s="210">
        <v>0</v>
      </c>
      <c r="I156" s="210">
        <v>0</v>
      </c>
      <c r="J156" s="210">
        <v>0</v>
      </c>
      <c r="K156" s="210">
        <v>0</v>
      </c>
      <c r="L156" s="207">
        <v>1</v>
      </c>
      <c r="M156" s="210">
        <v>0</v>
      </c>
      <c r="N156" s="210">
        <v>0</v>
      </c>
    </row>
    <row r="157" spans="1:14" x14ac:dyDescent="0.2">
      <c r="A157" s="216" t="s">
        <v>161</v>
      </c>
      <c r="B157" s="215">
        <v>25</v>
      </c>
      <c r="C157" s="215">
        <v>1</v>
      </c>
      <c r="D157" s="215">
        <v>1</v>
      </c>
      <c r="E157" s="215">
        <v>2</v>
      </c>
      <c r="F157" s="215">
        <v>2</v>
      </c>
      <c r="G157" s="215">
        <v>1</v>
      </c>
      <c r="H157" s="217">
        <v>0</v>
      </c>
      <c r="I157" s="215">
        <v>4</v>
      </c>
      <c r="J157" s="215">
        <v>3</v>
      </c>
      <c r="K157" s="215">
        <v>3</v>
      </c>
      <c r="L157" s="215">
        <v>3</v>
      </c>
      <c r="M157" s="215">
        <v>1</v>
      </c>
      <c r="N157" s="215">
        <v>4</v>
      </c>
    </row>
    <row r="158" spans="1:14" x14ac:dyDescent="0.2">
      <c r="A158" s="209" t="s">
        <v>162</v>
      </c>
      <c r="B158" s="207">
        <v>9</v>
      </c>
      <c r="C158" s="207">
        <v>1</v>
      </c>
      <c r="D158" s="210">
        <v>0</v>
      </c>
      <c r="E158" s="210">
        <v>0</v>
      </c>
      <c r="F158" s="207">
        <v>1</v>
      </c>
      <c r="G158" s="207">
        <v>1</v>
      </c>
      <c r="H158" s="207">
        <v>3</v>
      </c>
      <c r="I158" s="210">
        <v>0</v>
      </c>
      <c r="J158" s="210">
        <v>0</v>
      </c>
      <c r="K158" s="210">
        <v>0</v>
      </c>
      <c r="L158" s="207">
        <v>1</v>
      </c>
      <c r="M158" s="207">
        <v>1</v>
      </c>
      <c r="N158" s="207">
        <v>1</v>
      </c>
    </row>
    <row r="159" spans="1:14" x14ac:dyDescent="0.2">
      <c r="A159" s="216" t="s">
        <v>163</v>
      </c>
      <c r="B159" s="215">
        <v>231</v>
      </c>
      <c r="C159" s="215">
        <v>21</v>
      </c>
      <c r="D159" s="215">
        <v>21</v>
      </c>
      <c r="E159" s="215">
        <v>22</v>
      </c>
      <c r="F159" s="215">
        <v>17</v>
      </c>
      <c r="G159" s="215">
        <v>13</v>
      </c>
      <c r="H159" s="215">
        <v>15</v>
      </c>
      <c r="I159" s="215">
        <v>18</v>
      </c>
      <c r="J159" s="215">
        <v>13</v>
      </c>
      <c r="K159" s="215">
        <v>17</v>
      </c>
      <c r="L159" s="215">
        <v>23</v>
      </c>
      <c r="M159" s="215">
        <v>23</v>
      </c>
      <c r="N159" s="215">
        <v>28</v>
      </c>
    </row>
    <row r="160" spans="1:14" x14ac:dyDescent="0.2">
      <c r="A160" s="209" t="s">
        <v>164</v>
      </c>
      <c r="B160" s="207">
        <v>12</v>
      </c>
      <c r="C160" s="207">
        <v>3</v>
      </c>
      <c r="D160" s="207">
        <v>1</v>
      </c>
      <c r="E160" s="207">
        <v>2</v>
      </c>
      <c r="F160" s="207">
        <v>2</v>
      </c>
      <c r="G160" s="210">
        <v>0</v>
      </c>
      <c r="H160" s="207">
        <v>3</v>
      </c>
      <c r="I160" s="210">
        <v>0</v>
      </c>
      <c r="J160" s="207">
        <v>1</v>
      </c>
      <c r="K160" s="210">
        <v>0</v>
      </c>
      <c r="L160" s="210">
        <v>0</v>
      </c>
      <c r="M160" s="210">
        <v>0</v>
      </c>
      <c r="N160" s="210">
        <v>0</v>
      </c>
    </row>
    <row r="161" spans="1:14" x14ac:dyDescent="0.2">
      <c r="A161" s="216" t="s">
        <v>165</v>
      </c>
      <c r="B161" s="215">
        <v>55</v>
      </c>
      <c r="C161" s="215">
        <v>5</v>
      </c>
      <c r="D161" s="215">
        <v>7</v>
      </c>
      <c r="E161" s="215">
        <v>6</v>
      </c>
      <c r="F161" s="215">
        <v>8</v>
      </c>
      <c r="G161" s="215">
        <v>4</v>
      </c>
      <c r="H161" s="215">
        <v>5</v>
      </c>
      <c r="I161" s="215">
        <v>11</v>
      </c>
      <c r="J161" s="215">
        <v>3</v>
      </c>
      <c r="K161" s="215">
        <v>2</v>
      </c>
      <c r="L161" s="215">
        <v>3</v>
      </c>
      <c r="M161" s="217">
        <v>0</v>
      </c>
      <c r="N161" s="215">
        <v>1</v>
      </c>
    </row>
    <row r="162" spans="1:14" x14ac:dyDescent="0.2">
      <c r="A162" s="209" t="s">
        <v>166</v>
      </c>
      <c r="B162" s="207">
        <v>3</v>
      </c>
      <c r="C162" s="207">
        <v>2</v>
      </c>
      <c r="D162" s="210">
        <v>0</v>
      </c>
      <c r="E162" s="207">
        <v>1</v>
      </c>
      <c r="F162" s="210">
        <v>0</v>
      </c>
      <c r="G162" s="210">
        <v>0</v>
      </c>
      <c r="H162" s="210">
        <v>0</v>
      </c>
      <c r="I162" s="210">
        <v>0</v>
      </c>
      <c r="J162" s="210">
        <v>0</v>
      </c>
      <c r="K162" s="210">
        <v>0</v>
      </c>
      <c r="L162" s="210">
        <v>0</v>
      </c>
      <c r="M162" s="210">
        <v>0</v>
      </c>
      <c r="N162" s="210">
        <v>0</v>
      </c>
    </row>
    <row r="163" spans="1:14" x14ac:dyDescent="0.2">
      <c r="A163" s="216" t="s">
        <v>168</v>
      </c>
      <c r="B163" s="215">
        <v>22</v>
      </c>
      <c r="C163" s="215">
        <v>4</v>
      </c>
      <c r="D163" s="215">
        <v>3</v>
      </c>
      <c r="E163" s="215">
        <v>4</v>
      </c>
      <c r="F163" s="215">
        <v>1</v>
      </c>
      <c r="G163" s="215">
        <v>2</v>
      </c>
      <c r="H163" s="215">
        <v>2</v>
      </c>
      <c r="I163" s="215">
        <v>1</v>
      </c>
      <c r="J163" s="217">
        <v>0</v>
      </c>
      <c r="K163" s="215">
        <v>2</v>
      </c>
      <c r="L163" s="217">
        <v>0</v>
      </c>
      <c r="M163" s="215">
        <v>1</v>
      </c>
      <c r="N163" s="215">
        <v>2</v>
      </c>
    </row>
    <row r="164" spans="1:14" x14ac:dyDescent="0.2">
      <c r="A164" s="209" t="s">
        <v>169</v>
      </c>
      <c r="B164" s="207">
        <v>24</v>
      </c>
      <c r="C164" s="207">
        <v>1</v>
      </c>
      <c r="D164" s="207">
        <v>7</v>
      </c>
      <c r="E164" s="207">
        <v>2</v>
      </c>
      <c r="F164" s="207">
        <v>1</v>
      </c>
      <c r="G164" s="207">
        <v>1</v>
      </c>
      <c r="H164" s="207">
        <v>1</v>
      </c>
      <c r="I164" s="207">
        <v>1</v>
      </c>
      <c r="J164" s="207">
        <v>1</v>
      </c>
      <c r="K164" s="207">
        <v>1</v>
      </c>
      <c r="L164" s="207">
        <v>4</v>
      </c>
      <c r="M164" s="207">
        <v>4</v>
      </c>
      <c r="N164" s="210">
        <v>0</v>
      </c>
    </row>
    <row r="165" spans="1:14" x14ac:dyDescent="0.2">
      <c r="A165" s="216" t="s">
        <v>170</v>
      </c>
      <c r="B165" s="215">
        <v>5</v>
      </c>
      <c r="C165" s="217">
        <v>0</v>
      </c>
      <c r="D165" s="215">
        <v>3</v>
      </c>
      <c r="E165" s="215">
        <v>1</v>
      </c>
      <c r="F165" s="215">
        <v>1</v>
      </c>
      <c r="G165" s="217">
        <v>0</v>
      </c>
      <c r="H165" s="217">
        <v>0</v>
      </c>
      <c r="I165" s="217">
        <v>0</v>
      </c>
      <c r="J165" s="217">
        <v>0</v>
      </c>
      <c r="K165" s="217">
        <v>0</v>
      </c>
      <c r="L165" s="217">
        <v>0</v>
      </c>
      <c r="M165" s="217">
        <v>0</v>
      </c>
      <c r="N165" s="217">
        <v>0</v>
      </c>
    </row>
    <row r="166" spans="1:14" x14ac:dyDescent="0.2">
      <c r="A166" s="209" t="s">
        <v>171</v>
      </c>
      <c r="B166" s="207">
        <v>3</v>
      </c>
      <c r="C166" s="207">
        <v>1</v>
      </c>
      <c r="D166" s="207">
        <v>1</v>
      </c>
      <c r="E166" s="207">
        <v>1</v>
      </c>
      <c r="F166" s="210">
        <v>0</v>
      </c>
      <c r="G166" s="210">
        <v>0</v>
      </c>
      <c r="H166" s="210">
        <v>0</v>
      </c>
      <c r="I166" s="210">
        <v>0</v>
      </c>
      <c r="J166" s="210">
        <v>0</v>
      </c>
      <c r="K166" s="210">
        <v>0</v>
      </c>
      <c r="L166" s="210">
        <v>0</v>
      </c>
      <c r="M166" s="210">
        <v>0</v>
      </c>
      <c r="N166" s="210">
        <v>0</v>
      </c>
    </row>
    <row r="167" spans="1:14" x14ac:dyDescent="0.2">
      <c r="A167" s="218" t="s">
        <v>31</v>
      </c>
      <c r="B167" s="215">
        <v>1381</v>
      </c>
      <c r="C167" s="215">
        <v>110</v>
      </c>
      <c r="D167" s="215">
        <v>111</v>
      </c>
      <c r="E167" s="215">
        <v>114</v>
      </c>
      <c r="F167" s="215">
        <v>120</v>
      </c>
      <c r="G167" s="215">
        <v>117</v>
      </c>
      <c r="H167" s="215">
        <v>109</v>
      </c>
      <c r="I167" s="215">
        <v>117</v>
      </c>
      <c r="J167" s="215">
        <v>125</v>
      </c>
      <c r="K167" s="215">
        <v>132</v>
      </c>
      <c r="L167" s="215">
        <v>119</v>
      </c>
      <c r="M167" s="215">
        <v>105</v>
      </c>
      <c r="N167" s="215">
        <v>102</v>
      </c>
    </row>
    <row r="168" spans="1:14" x14ac:dyDescent="0.2">
      <c r="A168" s="209" t="s">
        <v>172</v>
      </c>
      <c r="B168" s="207">
        <v>343</v>
      </c>
      <c r="C168" s="207">
        <v>28</v>
      </c>
      <c r="D168" s="207">
        <v>31</v>
      </c>
      <c r="E168" s="207">
        <v>25</v>
      </c>
      <c r="F168" s="207">
        <v>26</v>
      </c>
      <c r="G168" s="207">
        <v>34</v>
      </c>
      <c r="H168" s="207">
        <v>26</v>
      </c>
      <c r="I168" s="207">
        <v>26</v>
      </c>
      <c r="J168" s="207">
        <v>25</v>
      </c>
      <c r="K168" s="207">
        <v>30</v>
      </c>
      <c r="L168" s="207">
        <v>42</v>
      </c>
      <c r="M168" s="207">
        <v>28</v>
      </c>
      <c r="N168" s="207">
        <v>22</v>
      </c>
    </row>
    <row r="169" spans="1:14" x14ac:dyDescent="0.2">
      <c r="A169" s="216" t="s">
        <v>16</v>
      </c>
      <c r="B169" s="215">
        <v>37</v>
      </c>
      <c r="C169" s="215">
        <v>1</v>
      </c>
      <c r="D169" s="215">
        <v>3</v>
      </c>
      <c r="E169" s="215">
        <v>6</v>
      </c>
      <c r="F169" s="215">
        <v>2</v>
      </c>
      <c r="G169" s="215">
        <v>3</v>
      </c>
      <c r="H169" s="215">
        <v>5</v>
      </c>
      <c r="I169" s="215">
        <v>4</v>
      </c>
      <c r="J169" s="215">
        <v>3</v>
      </c>
      <c r="K169" s="215">
        <v>4</v>
      </c>
      <c r="L169" s="215">
        <v>2</v>
      </c>
      <c r="M169" s="215">
        <v>3</v>
      </c>
      <c r="N169" s="215">
        <v>1</v>
      </c>
    </row>
    <row r="170" spans="1:14" x14ac:dyDescent="0.2">
      <c r="A170" s="209" t="s">
        <v>173</v>
      </c>
      <c r="B170" s="207">
        <v>125</v>
      </c>
      <c r="C170" s="207">
        <v>12</v>
      </c>
      <c r="D170" s="207">
        <v>14</v>
      </c>
      <c r="E170" s="207">
        <v>9</v>
      </c>
      <c r="F170" s="207">
        <v>8</v>
      </c>
      <c r="G170" s="207">
        <v>11</v>
      </c>
      <c r="H170" s="207">
        <v>8</v>
      </c>
      <c r="I170" s="207">
        <v>13</v>
      </c>
      <c r="J170" s="207">
        <v>14</v>
      </c>
      <c r="K170" s="207">
        <v>7</v>
      </c>
      <c r="L170" s="207">
        <v>9</v>
      </c>
      <c r="M170" s="207">
        <v>10</v>
      </c>
      <c r="N170" s="207">
        <v>10</v>
      </c>
    </row>
    <row r="171" spans="1:14" x14ac:dyDescent="0.2">
      <c r="A171" s="216" t="s">
        <v>174</v>
      </c>
      <c r="B171" s="215">
        <v>145</v>
      </c>
      <c r="C171" s="215">
        <v>12</v>
      </c>
      <c r="D171" s="215">
        <v>8</v>
      </c>
      <c r="E171" s="215">
        <v>10</v>
      </c>
      <c r="F171" s="215">
        <v>20</v>
      </c>
      <c r="G171" s="215">
        <v>9</v>
      </c>
      <c r="H171" s="215">
        <v>13</v>
      </c>
      <c r="I171" s="215">
        <v>9</v>
      </c>
      <c r="J171" s="215">
        <v>24</v>
      </c>
      <c r="K171" s="215">
        <v>10</v>
      </c>
      <c r="L171" s="215">
        <v>14</v>
      </c>
      <c r="M171" s="215">
        <v>9</v>
      </c>
      <c r="N171" s="215">
        <v>7</v>
      </c>
    </row>
    <row r="172" spans="1:14" x14ac:dyDescent="0.2">
      <c r="A172" s="209" t="s">
        <v>175</v>
      </c>
      <c r="B172" s="207">
        <v>18</v>
      </c>
      <c r="C172" s="207">
        <v>1</v>
      </c>
      <c r="D172" s="207">
        <v>3</v>
      </c>
      <c r="E172" s="207">
        <v>2</v>
      </c>
      <c r="F172" s="207">
        <v>1</v>
      </c>
      <c r="G172" s="207">
        <v>1</v>
      </c>
      <c r="H172" s="207">
        <v>3</v>
      </c>
      <c r="I172" s="207">
        <v>1</v>
      </c>
      <c r="J172" s="207">
        <v>4</v>
      </c>
      <c r="K172" s="207">
        <v>1</v>
      </c>
      <c r="L172" s="210">
        <v>0</v>
      </c>
      <c r="M172" s="210">
        <v>0</v>
      </c>
      <c r="N172" s="207">
        <v>1</v>
      </c>
    </row>
    <row r="173" spans="1:14" x14ac:dyDescent="0.2">
      <c r="A173" s="216" t="s">
        <v>176</v>
      </c>
      <c r="B173" s="215">
        <v>76</v>
      </c>
      <c r="C173" s="215">
        <v>7</v>
      </c>
      <c r="D173" s="215">
        <v>2</v>
      </c>
      <c r="E173" s="215">
        <v>9</v>
      </c>
      <c r="F173" s="215">
        <v>6</v>
      </c>
      <c r="G173" s="215">
        <v>1</v>
      </c>
      <c r="H173" s="215">
        <v>12</v>
      </c>
      <c r="I173" s="215">
        <v>3</v>
      </c>
      <c r="J173" s="215">
        <v>5</v>
      </c>
      <c r="K173" s="215">
        <v>4</v>
      </c>
      <c r="L173" s="215">
        <v>8</v>
      </c>
      <c r="M173" s="215">
        <v>5</v>
      </c>
      <c r="N173" s="215">
        <v>14</v>
      </c>
    </row>
    <row r="174" spans="1:14" x14ac:dyDescent="0.2">
      <c r="A174" s="209" t="s">
        <v>177</v>
      </c>
      <c r="B174" s="207">
        <v>18</v>
      </c>
      <c r="C174" s="207">
        <v>2</v>
      </c>
      <c r="D174" s="210">
        <v>0</v>
      </c>
      <c r="E174" s="207">
        <v>2</v>
      </c>
      <c r="F174" s="207">
        <v>1</v>
      </c>
      <c r="G174" s="207">
        <v>3</v>
      </c>
      <c r="H174" s="207">
        <v>1</v>
      </c>
      <c r="I174" s="210">
        <v>0</v>
      </c>
      <c r="J174" s="207">
        <v>5</v>
      </c>
      <c r="K174" s="207">
        <v>2</v>
      </c>
      <c r="L174" s="210">
        <v>0</v>
      </c>
      <c r="M174" s="207">
        <v>1</v>
      </c>
      <c r="N174" s="207">
        <v>1</v>
      </c>
    </row>
    <row r="175" spans="1:14" x14ac:dyDescent="0.2">
      <c r="A175" s="216" t="s">
        <v>178</v>
      </c>
      <c r="B175" s="215">
        <v>376</v>
      </c>
      <c r="C175" s="215">
        <v>36</v>
      </c>
      <c r="D175" s="215">
        <v>30</v>
      </c>
      <c r="E175" s="215">
        <v>22</v>
      </c>
      <c r="F175" s="215">
        <v>35</v>
      </c>
      <c r="G175" s="215">
        <v>32</v>
      </c>
      <c r="H175" s="215">
        <v>27</v>
      </c>
      <c r="I175" s="215">
        <v>38</v>
      </c>
      <c r="J175" s="215">
        <v>20</v>
      </c>
      <c r="K175" s="215">
        <v>47</v>
      </c>
      <c r="L175" s="215">
        <v>33</v>
      </c>
      <c r="M175" s="215">
        <v>27</v>
      </c>
      <c r="N175" s="215">
        <v>29</v>
      </c>
    </row>
    <row r="176" spans="1:14" x14ac:dyDescent="0.2">
      <c r="A176" s="209" t="s">
        <v>179</v>
      </c>
      <c r="B176" s="207">
        <v>47</v>
      </c>
      <c r="C176" s="207">
        <v>3</v>
      </c>
      <c r="D176" s="207">
        <v>3</v>
      </c>
      <c r="E176" s="207">
        <v>5</v>
      </c>
      <c r="F176" s="207">
        <v>2</v>
      </c>
      <c r="G176" s="207">
        <v>5</v>
      </c>
      <c r="H176" s="207">
        <v>3</v>
      </c>
      <c r="I176" s="207">
        <v>6</v>
      </c>
      <c r="J176" s="207">
        <v>6</v>
      </c>
      <c r="K176" s="207">
        <v>6</v>
      </c>
      <c r="L176" s="207">
        <v>1</v>
      </c>
      <c r="M176" s="207">
        <v>5</v>
      </c>
      <c r="N176" s="207">
        <v>2</v>
      </c>
    </row>
    <row r="177" spans="1:14" x14ac:dyDescent="0.2">
      <c r="A177" s="216" t="s">
        <v>180</v>
      </c>
      <c r="B177" s="215">
        <v>21</v>
      </c>
      <c r="C177" s="215">
        <v>2</v>
      </c>
      <c r="D177" s="215">
        <v>3</v>
      </c>
      <c r="E177" s="215">
        <v>3</v>
      </c>
      <c r="F177" s="215">
        <v>2</v>
      </c>
      <c r="G177" s="215">
        <v>2</v>
      </c>
      <c r="H177" s="215">
        <v>2</v>
      </c>
      <c r="I177" s="215">
        <v>2</v>
      </c>
      <c r="J177" s="215">
        <v>2</v>
      </c>
      <c r="K177" s="215">
        <v>2</v>
      </c>
      <c r="L177" s="217">
        <v>0</v>
      </c>
      <c r="M177" s="215">
        <v>1</v>
      </c>
      <c r="N177" s="217">
        <v>0</v>
      </c>
    </row>
    <row r="178" spans="1:14" x14ac:dyDescent="0.2">
      <c r="A178" s="209" t="s">
        <v>23</v>
      </c>
      <c r="B178" s="207">
        <v>15</v>
      </c>
      <c r="C178" s="207">
        <v>1</v>
      </c>
      <c r="D178" s="210">
        <v>0</v>
      </c>
      <c r="E178" s="207">
        <v>2</v>
      </c>
      <c r="F178" s="207">
        <v>3</v>
      </c>
      <c r="G178" s="210">
        <v>0</v>
      </c>
      <c r="H178" s="207">
        <v>2</v>
      </c>
      <c r="I178" s="207">
        <v>1</v>
      </c>
      <c r="J178" s="207">
        <v>1</v>
      </c>
      <c r="K178" s="207">
        <v>1</v>
      </c>
      <c r="L178" s="207">
        <v>1</v>
      </c>
      <c r="M178" s="207">
        <v>1</v>
      </c>
      <c r="N178" s="207">
        <v>2</v>
      </c>
    </row>
    <row r="179" spans="1:14" x14ac:dyDescent="0.2">
      <c r="A179" s="216" t="s">
        <v>181</v>
      </c>
      <c r="B179" s="215">
        <v>35</v>
      </c>
      <c r="C179" s="217">
        <v>0</v>
      </c>
      <c r="D179" s="215">
        <v>2</v>
      </c>
      <c r="E179" s="215">
        <v>9</v>
      </c>
      <c r="F179" s="215">
        <v>3</v>
      </c>
      <c r="G179" s="215">
        <v>4</v>
      </c>
      <c r="H179" s="217">
        <v>0</v>
      </c>
      <c r="I179" s="215">
        <v>2</v>
      </c>
      <c r="J179" s="215">
        <v>3</v>
      </c>
      <c r="K179" s="215">
        <v>1</v>
      </c>
      <c r="L179" s="215">
        <v>2</v>
      </c>
      <c r="M179" s="215">
        <v>6</v>
      </c>
      <c r="N179" s="215">
        <v>3</v>
      </c>
    </row>
    <row r="180" spans="1:14" x14ac:dyDescent="0.2">
      <c r="A180" s="209" t="s">
        <v>182</v>
      </c>
      <c r="B180" s="207">
        <v>15</v>
      </c>
      <c r="C180" s="210">
        <v>0</v>
      </c>
      <c r="D180" s="210">
        <v>0</v>
      </c>
      <c r="E180" s="207">
        <v>2</v>
      </c>
      <c r="F180" s="207">
        <v>2</v>
      </c>
      <c r="G180" s="207">
        <v>2</v>
      </c>
      <c r="H180" s="207">
        <v>1</v>
      </c>
      <c r="I180" s="207">
        <v>2</v>
      </c>
      <c r="J180" s="207">
        <v>1</v>
      </c>
      <c r="K180" s="207">
        <v>1</v>
      </c>
      <c r="L180" s="210">
        <v>0</v>
      </c>
      <c r="M180" s="207">
        <v>4</v>
      </c>
      <c r="N180" s="210">
        <v>0</v>
      </c>
    </row>
    <row r="181" spans="1:14" x14ac:dyDescent="0.2">
      <c r="A181" s="216" t="s">
        <v>183</v>
      </c>
      <c r="B181" s="215">
        <v>56</v>
      </c>
      <c r="C181" s="215">
        <v>3</v>
      </c>
      <c r="D181" s="215">
        <v>2</v>
      </c>
      <c r="E181" s="215">
        <v>5</v>
      </c>
      <c r="F181" s="215">
        <v>3</v>
      </c>
      <c r="G181" s="215">
        <v>6</v>
      </c>
      <c r="H181" s="215">
        <v>4</v>
      </c>
      <c r="I181" s="215">
        <v>7</v>
      </c>
      <c r="J181" s="215">
        <v>4</v>
      </c>
      <c r="K181" s="215">
        <v>11</v>
      </c>
      <c r="L181" s="215">
        <v>2</v>
      </c>
      <c r="M181" s="215">
        <v>1</v>
      </c>
      <c r="N181" s="215">
        <v>8</v>
      </c>
    </row>
    <row r="182" spans="1:14" x14ac:dyDescent="0.2">
      <c r="A182" s="209" t="s">
        <v>184</v>
      </c>
      <c r="B182" s="207">
        <v>13</v>
      </c>
      <c r="C182" s="207">
        <v>2</v>
      </c>
      <c r="D182" s="207">
        <v>2</v>
      </c>
      <c r="E182" s="207">
        <v>1</v>
      </c>
      <c r="F182" s="207">
        <v>2</v>
      </c>
      <c r="G182" s="210">
        <v>0</v>
      </c>
      <c r="H182" s="210">
        <v>0</v>
      </c>
      <c r="I182" s="207">
        <v>1</v>
      </c>
      <c r="J182" s="207">
        <v>1</v>
      </c>
      <c r="K182" s="207">
        <v>2</v>
      </c>
      <c r="L182" s="207">
        <v>1</v>
      </c>
      <c r="M182" s="207">
        <v>1</v>
      </c>
      <c r="N182" s="210">
        <v>0</v>
      </c>
    </row>
    <row r="183" spans="1:14" x14ac:dyDescent="0.2">
      <c r="A183" s="216" t="s">
        <v>185</v>
      </c>
      <c r="B183" s="215">
        <v>7</v>
      </c>
      <c r="C183" s="217">
        <v>0</v>
      </c>
      <c r="D183" s="215">
        <v>1</v>
      </c>
      <c r="E183" s="217">
        <v>0</v>
      </c>
      <c r="F183" s="217">
        <v>0</v>
      </c>
      <c r="G183" s="215">
        <v>1</v>
      </c>
      <c r="H183" s="217">
        <v>0</v>
      </c>
      <c r="I183" s="215">
        <v>1</v>
      </c>
      <c r="J183" s="217">
        <v>0</v>
      </c>
      <c r="K183" s="215">
        <v>1</v>
      </c>
      <c r="L183" s="215">
        <v>1</v>
      </c>
      <c r="M183" s="217">
        <v>0</v>
      </c>
      <c r="N183" s="215">
        <v>2</v>
      </c>
    </row>
    <row r="184" spans="1:14" x14ac:dyDescent="0.2">
      <c r="A184" s="209" t="s">
        <v>186</v>
      </c>
      <c r="B184" s="207">
        <v>5</v>
      </c>
      <c r="C184" s="210">
        <v>0</v>
      </c>
      <c r="D184" s="207">
        <v>1</v>
      </c>
      <c r="E184" s="207">
        <v>1</v>
      </c>
      <c r="F184" s="210">
        <v>0</v>
      </c>
      <c r="G184" s="210">
        <v>0</v>
      </c>
      <c r="H184" s="207">
        <v>1</v>
      </c>
      <c r="I184" s="207">
        <v>1</v>
      </c>
      <c r="J184" s="210">
        <v>0</v>
      </c>
      <c r="K184" s="207">
        <v>1</v>
      </c>
      <c r="L184" s="210">
        <v>0</v>
      </c>
      <c r="M184" s="210">
        <v>0</v>
      </c>
      <c r="N184" s="210">
        <v>0</v>
      </c>
    </row>
    <row r="185" spans="1:14" x14ac:dyDescent="0.2">
      <c r="A185" s="216" t="s">
        <v>187</v>
      </c>
      <c r="B185" s="215">
        <v>3</v>
      </c>
      <c r="C185" s="217">
        <v>0</v>
      </c>
      <c r="D185" s="217">
        <v>0</v>
      </c>
      <c r="E185" s="217">
        <v>0</v>
      </c>
      <c r="F185" s="217">
        <v>0</v>
      </c>
      <c r="G185" s="217">
        <v>0</v>
      </c>
      <c r="H185" s="217">
        <v>0</v>
      </c>
      <c r="I185" s="217">
        <v>0</v>
      </c>
      <c r="J185" s="215">
        <v>1</v>
      </c>
      <c r="K185" s="217">
        <v>0</v>
      </c>
      <c r="L185" s="215">
        <v>2</v>
      </c>
      <c r="M185" s="217">
        <v>0</v>
      </c>
      <c r="N185" s="217">
        <v>0</v>
      </c>
    </row>
    <row r="186" spans="1:14" x14ac:dyDescent="0.2">
      <c r="A186" s="209" t="s">
        <v>190</v>
      </c>
      <c r="B186" s="207">
        <v>12</v>
      </c>
      <c r="C186" s="210">
        <v>0</v>
      </c>
      <c r="D186" s="207">
        <v>4</v>
      </c>
      <c r="E186" s="210">
        <v>0</v>
      </c>
      <c r="F186" s="207">
        <v>1</v>
      </c>
      <c r="G186" s="207">
        <v>1</v>
      </c>
      <c r="H186" s="207">
        <v>1</v>
      </c>
      <c r="I186" s="210">
        <v>0</v>
      </c>
      <c r="J186" s="207">
        <v>2</v>
      </c>
      <c r="K186" s="207">
        <v>1</v>
      </c>
      <c r="L186" s="207">
        <v>1</v>
      </c>
      <c r="M186" s="207">
        <v>1</v>
      </c>
      <c r="N186" s="210">
        <v>0</v>
      </c>
    </row>
    <row r="187" spans="1:14" x14ac:dyDescent="0.2">
      <c r="A187" s="216" t="s">
        <v>191</v>
      </c>
      <c r="B187" s="215">
        <v>14</v>
      </c>
      <c r="C187" s="217">
        <v>0</v>
      </c>
      <c r="D187" s="215">
        <v>2</v>
      </c>
      <c r="E187" s="215">
        <v>1</v>
      </c>
      <c r="F187" s="215">
        <v>3</v>
      </c>
      <c r="G187" s="215">
        <v>2</v>
      </c>
      <c r="H187" s="217">
        <v>0</v>
      </c>
      <c r="I187" s="217">
        <v>0</v>
      </c>
      <c r="J187" s="215">
        <v>4</v>
      </c>
      <c r="K187" s="217">
        <v>0</v>
      </c>
      <c r="L187" s="217">
        <v>0</v>
      </c>
      <c r="M187" s="215">
        <v>2</v>
      </c>
      <c r="N187" s="217">
        <v>0</v>
      </c>
    </row>
    <row r="188" spans="1:14" x14ac:dyDescent="0.2">
      <c r="A188" s="206" t="s">
        <v>32</v>
      </c>
      <c r="B188" s="207">
        <v>129</v>
      </c>
      <c r="C188" s="207">
        <v>13</v>
      </c>
      <c r="D188" s="207">
        <v>13</v>
      </c>
      <c r="E188" s="207">
        <v>9</v>
      </c>
      <c r="F188" s="207">
        <v>18</v>
      </c>
      <c r="G188" s="207">
        <v>14</v>
      </c>
      <c r="H188" s="207">
        <v>14</v>
      </c>
      <c r="I188" s="207">
        <v>10</v>
      </c>
      <c r="J188" s="207">
        <v>9</v>
      </c>
      <c r="K188" s="207">
        <v>8</v>
      </c>
      <c r="L188" s="207">
        <v>6</v>
      </c>
      <c r="M188" s="207">
        <v>11</v>
      </c>
      <c r="N188" s="207">
        <v>4</v>
      </c>
    </row>
    <row r="189" spans="1:14" x14ac:dyDescent="0.2">
      <c r="A189" s="216" t="s">
        <v>250</v>
      </c>
      <c r="B189" s="215">
        <v>12</v>
      </c>
      <c r="C189" s="217">
        <v>0</v>
      </c>
      <c r="D189" s="215">
        <v>1</v>
      </c>
      <c r="E189" s="215">
        <v>1</v>
      </c>
      <c r="F189" s="215">
        <v>3</v>
      </c>
      <c r="G189" s="217">
        <v>0</v>
      </c>
      <c r="H189" s="215">
        <v>3</v>
      </c>
      <c r="I189" s="215">
        <v>1</v>
      </c>
      <c r="J189" s="215">
        <v>3</v>
      </c>
      <c r="K189" s="217">
        <v>0</v>
      </c>
      <c r="L189" s="217">
        <v>0</v>
      </c>
      <c r="M189" s="217">
        <v>0</v>
      </c>
      <c r="N189" s="217">
        <v>0</v>
      </c>
    </row>
    <row r="190" spans="1:14" x14ac:dyDescent="0.2">
      <c r="A190" s="209" t="s">
        <v>251</v>
      </c>
      <c r="B190" s="207">
        <v>93</v>
      </c>
      <c r="C190" s="207">
        <v>9</v>
      </c>
      <c r="D190" s="207">
        <v>7</v>
      </c>
      <c r="E190" s="207">
        <v>5</v>
      </c>
      <c r="F190" s="207">
        <v>13</v>
      </c>
      <c r="G190" s="207">
        <v>9</v>
      </c>
      <c r="H190" s="207">
        <v>8</v>
      </c>
      <c r="I190" s="207">
        <v>9</v>
      </c>
      <c r="J190" s="207">
        <v>6</v>
      </c>
      <c r="K190" s="207">
        <v>6</v>
      </c>
      <c r="L190" s="207">
        <v>6</v>
      </c>
      <c r="M190" s="207">
        <v>11</v>
      </c>
      <c r="N190" s="207">
        <v>4</v>
      </c>
    </row>
    <row r="191" spans="1:14" x14ac:dyDescent="0.2">
      <c r="A191" s="216" t="s">
        <v>252</v>
      </c>
      <c r="B191" s="215">
        <v>24</v>
      </c>
      <c r="C191" s="215">
        <v>4</v>
      </c>
      <c r="D191" s="215">
        <v>5</v>
      </c>
      <c r="E191" s="215">
        <v>3</v>
      </c>
      <c r="F191" s="215">
        <v>2</v>
      </c>
      <c r="G191" s="215">
        <v>5</v>
      </c>
      <c r="H191" s="215">
        <v>3</v>
      </c>
      <c r="I191" s="217">
        <v>0</v>
      </c>
      <c r="J191" s="217">
        <v>0</v>
      </c>
      <c r="K191" s="215">
        <v>2</v>
      </c>
      <c r="L191" s="217">
        <v>0</v>
      </c>
      <c r="M191" s="217">
        <v>0</v>
      </c>
      <c r="N191" s="217">
        <v>0</v>
      </c>
    </row>
    <row r="192" spans="1:14" x14ac:dyDescent="0.2">
      <c r="A192" s="208" t="s">
        <v>296</v>
      </c>
      <c r="B192" s="207">
        <v>715</v>
      </c>
      <c r="C192" s="207">
        <v>65</v>
      </c>
      <c r="D192" s="207">
        <v>51</v>
      </c>
      <c r="E192" s="207">
        <v>54</v>
      </c>
      <c r="F192" s="207">
        <v>41</v>
      </c>
      <c r="G192" s="207">
        <v>84</v>
      </c>
      <c r="H192" s="207">
        <v>61</v>
      </c>
      <c r="I192" s="207">
        <v>74</v>
      </c>
      <c r="J192" s="207">
        <v>76</v>
      </c>
      <c r="K192" s="207">
        <v>51</v>
      </c>
      <c r="L192" s="207">
        <v>53</v>
      </c>
      <c r="M192" s="207">
        <v>49</v>
      </c>
      <c r="N192" s="207">
        <v>56</v>
      </c>
    </row>
    <row r="193" spans="1:14" x14ac:dyDescent="0.2">
      <c r="A193" s="218" t="s">
        <v>34</v>
      </c>
      <c r="B193" s="215">
        <v>175</v>
      </c>
      <c r="C193" s="215">
        <v>23</v>
      </c>
      <c r="D193" s="215">
        <v>11</v>
      </c>
      <c r="E193" s="215">
        <v>13</v>
      </c>
      <c r="F193" s="215">
        <v>9</v>
      </c>
      <c r="G193" s="215">
        <v>21</v>
      </c>
      <c r="H193" s="215">
        <v>10</v>
      </c>
      <c r="I193" s="215">
        <v>17</v>
      </c>
      <c r="J193" s="215">
        <v>14</v>
      </c>
      <c r="K193" s="215">
        <v>20</v>
      </c>
      <c r="L193" s="215">
        <v>15</v>
      </c>
      <c r="M193" s="215">
        <v>12</v>
      </c>
      <c r="N193" s="215">
        <v>10</v>
      </c>
    </row>
    <row r="194" spans="1:14" x14ac:dyDescent="0.2">
      <c r="A194" s="209" t="s">
        <v>192</v>
      </c>
      <c r="B194" s="207">
        <v>87</v>
      </c>
      <c r="C194" s="207">
        <v>8</v>
      </c>
      <c r="D194" s="207">
        <v>5</v>
      </c>
      <c r="E194" s="207">
        <v>7</v>
      </c>
      <c r="F194" s="207">
        <v>6</v>
      </c>
      <c r="G194" s="207">
        <v>12</v>
      </c>
      <c r="H194" s="207">
        <v>4</v>
      </c>
      <c r="I194" s="207">
        <v>6</v>
      </c>
      <c r="J194" s="207">
        <v>7</v>
      </c>
      <c r="K194" s="207">
        <v>11</v>
      </c>
      <c r="L194" s="207">
        <v>9</v>
      </c>
      <c r="M194" s="207">
        <v>5</v>
      </c>
      <c r="N194" s="207">
        <v>7</v>
      </c>
    </row>
    <row r="195" spans="1:14" x14ac:dyDescent="0.2">
      <c r="A195" s="216" t="s">
        <v>193</v>
      </c>
      <c r="B195" s="215">
        <v>22</v>
      </c>
      <c r="C195" s="215">
        <v>4</v>
      </c>
      <c r="D195" s="215">
        <v>2</v>
      </c>
      <c r="E195" s="215">
        <v>3</v>
      </c>
      <c r="F195" s="217">
        <v>0</v>
      </c>
      <c r="G195" s="215">
        <v>1</v>
      </c>
      <c r="H195" s="215">
        <v>1</v>
      </c>
      <c r="I195" s="215">
        <v>3</v>
      </c>
      <c r="J195" s="215">
        <v>1</v>
      </c>
      <c r="K195" s="215">
        <v>2</v>
      </c>
      <c r="L195" s="215">
        <v>1</v>
      </c>
      <c r="M195" s="215">
        <v>2</v>
      </c>
      <c r="N195" s="215">
        <v>2</v>
      </c>
    </row>
    <row r="196" spans="1:14" x14ac:dyDescent="0.2">
      <c r="A196" s="209" t="s">
        <v>194</v>
      </c>
      <c r="B196" s="207">
        <v>11</v>
      </c>
      <c r="C196" s="207">
        <v>2</v>
      </c>
      <c r="D196" s="210">
        <v>0</v>
      </c>
      <c r="E196" s="210">
        <v>0</v>
      </c>
      <c r="F196" s="207">
        <v>1</v>
      </c>
      <c r="G196" s="207">
        <v>1</v>
      </c>
      <c r="H196" s="207">
        <v>1</v>
      </c>
      <c r="I196" s="207">
        <v>2</v>
      </c>
      <c r="J196" s="207">
        <v>1</v>
      </c>
      <c r="K196" s="207">
        <v>2</v>
      </c>
      <c r="L196" s="210">
        <v>0</v>
      </c>
      <c r="M196" s="207">
        <v>1</v>
      </c>
      <c r="N196" s="210">
        <v>0</v>
      </c>
    </row>
    <row r="197" spans="1:14" x14ac:dyDescent="0.2">
      <c r="A197" s="216" t="s">
        <v>195</v>
      </c>
      <c r="B197" s="215">
        <v>10</v>
      </c>
      <c r="C197" s="215">
        <v>3</v>
      </c>
      <c r="D197" s="217">
        <v>0</v>
      </c>
      <c r="E197" s="215">
        <v>1</v>
      </c>
      <c r="F197" s="215">
        <v>1</v>
      </c>
      <c r="G197" s="217">
        <v>0</v>
      </c>
      <c r="H197" s="215">
        <v>2</v>
      </c>
      <c r="I197" s="217">
        <v>0</v>
      </c>
      <c r="J197" s="215">
        <v>1</v>
      </c>
      <c r="K197" s="217">
        <v>0</v>
      </c>
      <c r="L197" s="215">
        <v>1</v>
      </c>
      <c r="M197" s="215">
        <v>1</v>
      </c>
      <c r="N197" s="217">
        <v>0</v>
      </c>
    </row>
    <row r="198" spans="1:14" x14ac:dyDescent="0.2">
      <c r="A198" s="209" t="s">
        <v>196</v>
      </c>
      <c r="B198" s="207">
        <v>9</v>
      </c>
      <c r="C198" s="207">
        <v>2</v>
      </c>
      <c r="D198" s="210">
        <v>0</v>
      </c>
      <c r="E198" s="210">
        <v>0</v>
      </c>
      <c r="F198" s="210">
        <v>0</v>
      </c>
      <c r="G198" s="207">
        <v>1</v>
      </c>
      <c r="H198" s="210">
        <v>0</v>
      </c>
      <c r="I198" s="207">
        <v>2</v>
      </c>
      <c r="J198" s="210">
        <v>0</v>
      </c>
      <c r="K198" s="210">
        <v>0</v>
      </c>
      <c r="L198" s="207">
        <v>2</v>
      </c>
      <c r="M198" s="207">
        <v>1</v>
      </c>
      <c r="N198" s="207">
        <v>1</v>
      </c>
    </row>
    <row r="199" spans="1:14" x14ac:dyDescent="0.2">
      <c r="A199" s="216" t="s">
        <v>197</v>
      </c>
      <c r="B199" s="215">
        <v>24</v>
      </c>
      <c r="C199" s="215">
        <v>3</v>
      </c>
      <c r="D199" s="215">
        <v>4</v>
      </c>
      <c r="E199" s="217">
        <v>0</v>
      </c>
      <c r="F199" s="215">
        <v>1</v>
      </c>
      <c r="G199" s="215">
        <v>6</v>
      </c>
      <c r="H199" s="215">
        <v>1</v>
      </c>
      <c r="I199" s="215">
        <v>3</v>
      </c>
      <c r="J199" s="215">
        <v>3</v>
      </c>
      <c r="K199" s="215">
        <v>2</v>
      </c>
      <c r="L199" s="217">
        <v>0</v>
      </c>
      <c r="M199" s="215">
        <v>1</v>
      </c>
      <c r="N199" s="217">
        <v>0</v>
      </c>
    </row>
    <row r="200" spans="1:14" x14ac:dyDescent="0.2">
      <c r="A200" s="209" t="s">
        <v>198</v>
      </c>
      <c r="B200" s="207">
        <v>2</v>
      </c>
      <c r="C200" s="207">
        <v>1</v>
      </c>
      <c r="D200" s="210">
        <v>0</v>
      </c>
      <c r="E200" s="210">
        <v>0</v>
      </c>
      <c r="F200" s="210">
        <v>0</v>
      </c>
      <c r="G200" s="210">
        <v>0</v>
      </c>
      <c r="H200" s="210">
        <v>0</v>
      </c>
      <c r="I200" s="210">
        <v>0</v>
      </c>
      <c r="J200" s="207">
        <v>1</v>
      </c>
      <c r="K200" s="210">
        <v>0</v>
      </c>
      <c r="L200" s="210">
        <v>0</v>
      </c>
      <c r="M200" s="210">
        <v>0</v>
      </c>
      <c r="N200" s="210">
        <v>0</v>
      </c>
    </row>
    <row r="201" spans="1:14" x14ac:dyDescent="0.2">
      <c r="A201" s="216" t="s">
        <v>201</v>
      </c>
      <c r="B201" s="215">
        <v>8</v>
      </c>
      <c r="C201" s="217">
        <v>0</v>
      </c>
      <c r="D201" s="217">
        <v>0</v>
      </c>
      <c r="E201" s="215">
        <v>2</v>
      </c>
      <c r="F201" s="217">
        <v>0</v>
      </c>
      <c r="G201" s="217">
        <v>0</v>
      </c>
      <c r="H201" s="215">
        <v>1</v>
      </c>
      <c r="I201" s="215">
        <v>1</v>
      </c>
      <c r="J201" s="217">
        <v>0</v>
      </c>
      <c r="K201" s="215">
        <v>2</v>
      </c>
      <c r="L201" s="215">
        <v>1</v>
      </c>
      <c r="M201" s="215">
        <v>1</v>
      </c>
      <c r="N201" s="217">
        <v>0</v>
      </c>
    </row>
    <row r="202" spans="1:14" x14ac:dyDescent="0.2">
      <c r="A202" s="209" t="s">
        <v>202</v>
      </c>
      <c r="B202" s="207">
        <v>1</v>
      </c>
      <c r="C202" s="210">
        <v>0</v>
      </c>
      <c r="D202" s="210">
        <v>0</v>
      </c>
      <c r="E202" s="210">
        <v>0</v>
      </c>
      <c r="F202" s="210">
        <v>0</v>
      </c>
      <c r="G202" s="210">
        <v>0</v>
      </c>
      <c r="H202" s="210">
        <v>0</v>
      </c>
      <c r="I202" s="210">
        <v>0</v>
      </c>
      <c r="J202" s="210">
        <v>0</v>
      </c>
      <c r="K202" s="207">
        <v>1</v>
      </c>
      <c r="L202" s="210">
        <v>0</v>
      </c>
      <c r="M202" s="210">
        <v>0</v>
      </c>
      <c r="N202" s="210">
        <v>0</v>
      </c>
    </row>
    <row r="203" spans="1:14" x14ac:dyDescent="0.2">
      <c r="A203" s="216" t="s">
        <v>203</v>
      </c>
      <c r="B203" s="215">
        <v>1</v>
      </c>
      <c r="C203" s="217">
        <v>0</v>
      </c>
      <c r="D203" s="217">
        <v>0</v>
      </c>
      <c r="E203" s="217">
        <v>0</v>
      </c>
      <c r="F203" s="217">
        <v>0</v>
      </c>
      <c r="G203" s="217">
        <v>0</v>
      </c>
      <c r="H203" s="217">
        <v>0</v>
      </c>
      <c r="I203" s="217">
        <v>0</v>
      </c>
      <c r="J203" s="217">
        <v>0</v>
      </c>
      <c r="K203" s="217">
        <v>0</v>
      </c>
      <c r="L203" s="215">
        <v>1</v>
      </c>
      <c r="M203" s="217">
        <v>0</v>
      </c>
      <c r="N203" s="217">
        <v>0</v>
      </c>
    </row>
    <row r="204" spans="1:14" x14ac:dyDescent="0.2">
      <c r="A204" s="206" t="s">
        <v>35</v>
      </c>
      <c r="B204" s="207">
        <v>63</v>
      </c>
      <c r="C204" s="207">
        <v>4</v>
      </c>
      <c r="D204" s="207">
        <v>4</v>
      </c>
      <c r="E204" s="207">
        <v>2</v>
      </c>
      <c r="F204" s="207">
        <v>6</v>
      </c>
      <c r="G204" s="207">
        <v>5</v>
      </c>
      <c r="H204" s="207">
        <v>6</v>
      </c>
      <c r="I204" s="207">
        <v>7</v>
      </c>
      <c r="J204" s="207">
        <v>12</v>
      </c>
      <c r="K204" s="207">
        <v>4</v>
      </c>
      <c r="L204" s="207">
        <v>4</v>
      </c>
      <c r="M204" s="207">
        <v>2</v>
      </c>
      <c r="N204" s="207">
        <v>7</v>
      </c>
    </row>
    <row r="205" spans="1:14" x14ac:dyDescent="0.2">
      <c r="A205" s="216" t="s">
        <v>204</v>
      </c>
      <c r="B205" s="215">
        <v>40</v>
      </c>
      <c r="C205" s="215">
        <v>3</v>
      </c>
      <c r="D205" s="215">
        <v>1</v>
      </c>
      <c r="E205" s="215">
        <v>2</v>
      </c>
      <c r="F205" s="215">
        <v>4</v>
      </c>
      <c r="G205" s="215">
        <v>1</v>
      </c>
      <c r="H205" s="215">
        <v>3</v>
      </c>
      <c r="I205" s="215">
        <v>7</v>
      </c>
      <c r="J205" s="215">
        <v>5</v>
      </c>
      <c r="K205" s="215">
        <v>4</v>
      </c>
      <c r="L205" s="215">
        <v>4</v>
      </c>
      <c r="M205" s="215">
        <v>2</v>
      </c>
      <c r="N205" s="215">
        <v>4</v>
      </c>
    </row>
    <row r="206" spans="1:14" x14ac:dyDescent="0.2">
      <c r="A206" s="209" t="s">
        <v>205</v>
      </c>
      <c r="B206" s="207">
        <v>10</v>
      </c>
      <c r="C206" s="210">
        <v>0</v>
      </c>
      <c r="D206" s="207">
        <v>1</v>
      </c>
      <c r="E206" s="210">
        <v>0</v>
      </c>
      <c r="F206" s="210">
        <v>0</v>
      </c>
      <c r="G206" s="207">
        <v>3</v>
      </c>
      <c r="H206" s="207">
        <v>2</v>
      </c>
      <c r="I206" s="210">
        <v>0</v>
      </c>
      <c r="J206" s="207">
        <v>3</v>
      </c>
      <c r="K206" s="210">
        <v>0</v>
      </c>
      <c r="L206" s="210">
        <v>0</v>
      </c>
      <c r="M206" s="210">
        <v>0</v>
      </c>
      <c r="N206" s="207">
        <v>1</v>
      </c>
    </row>
    <row r="207" spans="1:14" x14ac:dyDescent="0.2">
      <c r="A207" s="216" t="s">
        <v>206</v>
      </c>
      <c r="B207" s="215">
        <v>5</v>
      </c>
      <c r="C207" s="217">
        <v>0</v>
      </c>
      <c r="D207" s="215">
        <v>1</v>
      </c>
      <c r="E207" s="217">
        <v>0</v>
      </c>
      <c r="F207" s="217">
        <v>0</v>
      </c>
      <c r="G207" s="217">
        <v>0</v>
      </c>
      <c r="H207" s="217">
        <v>0</v>
      </c>
      <c r="I207" s="217">
        <v>0</v>
      </c>
      <c r="J207" s="215">
        <v>3</v>
      </c>
      <c r="K207" s="217">
        <v>0</v>
      </c>
      <c r="L207" s="217">
        <v>0</v>
      </c>
      <c r="M207" s="217">
        <v>0</v>
      </c>
      <c r="N207" s="215">
        <v>1</v>
      </c>
    </row>
    <row r="208" spans="1:14" x14ac:dyDescent="0.2">
      <c r="A208" s="209" t="s">
        <v>207</v>
      </c>
      <c r="B208" s="207">
        <v>5</v>
      </c>
      <c r="C208" s="207">
        <v>1</v>
      </c>
      <c r="D208" s="207">
        <v>1</v>
      </c>
      <c r="E208" s="210">
        <v>0</v>
      </c>
      <c r="F208" s="207">
        <v>2</v>
      </c>
      <c r="G208" s="210">
        <v>0</v>
      </c>
      <c r="H208" s="207">
        <v>1</v>
      </c>
      <c r="I208" s="210">
        <v>0</v>
      </c>
      <c r="J208" s="210">
        <v>0</v>
      </c>
      <c r="K208" s="210">
        <v>0</v>
      </c>
      <c r="L208" s="210">
        <v>0</v>
      </c>
      <c r="M208" s="210">
        <v>0</v>
      </c>
      <c r="N208" s="210">
        <v>0</v>
      </c>
    </row>
    <row r="209" spans="1:14" ht="25.5" x14ac:dyDescent="0.2">
      <c r="A209" s="216" t="s">
        <v>208</v>
      </c>
      <c r="B209" s="215">
        <v>3</v>
      </c>
      <c r="C209" s="217">
        <v>0</v>
      </c>
      <c r="D209" s="217">
        <v>0</v>
      </c>
      <c r="E209" s="217">
        <v>0</v>
      </c>
      <c r="F209" s="217">
        <v>0</v>
      </c>
      <c r="G209" s="215">
        <v>1</v>
      </c>
      <c r="H209" s="217">
        <v>0</v>
      </c>
      <c r="I209" s="217">
        <v>0</v>
      </c>
      <c r="J209" s="215">
        <v>1</v>
      </c>
      <c r="K209" s="217">
        <v>0</v>
      </c>
      <c r="L209" s="217">
        <v>0</v>
      </c>
      <c r="M209" s="217">
        <v>0</v>
      </c>
      <c r="N209" s="215">
        <v>1</v>
      </c>
    </row>
    <row r="210" spans="1:14" x14ac:dyDescent="0.2">
      <c r="A210" s="206" t="s">
        <v>36</v>
      </c>
      <c r="B210" s="207">
        <v>133</v>
      </c>
      <c r="C210" s="207">
        <v>13</v>
      </c>
      <c r="D210" s="207">
        <v>11</v>
      </c>
      <c r="E210" s="207">
        <v>7</v>
      </c>
      <c r="F210" s="207">
        <v>2</v>
      </c>
      <c r="G210" s="207">
        <v>13</v>
      </c>
      <c r="H210" s="207">
        <v>13</v>
      </c>
      <c r="I210" s="207">
        <v>14</v>
      </c>
      <c r="J210" s="207">
        <v>14</v>
      </c>
      <c r="K210" s="207">
        <v>11</v>
      </c>
      <c r="L210" s="207">
        <v>10</v>
      </c>
      <c r="M210" s="207">
        <v>11</v>
      </c>
      <c r="N210" s="207">
        <v>14</v>
      </c>
    </row>
    <row r="211" spans="1:14" x14ac:dyDescent="0.2">
      <c r="A211" s="216" t="s">
        <v>36</v>
      </c>
      <c r="B211" s="215">
        <v>112</v>
      </c>
      <c r="C211" s="215">
        <v>11</v>
      </c>
      <c r="D211" s="215">
        <v>10</v>
      </c>
      <c r="E211" s="215">
        <v>7</v>
      </c>
      <c r="F211" s="215">
        <v>2</v>
      </c>
      <c r="G211" s="215">
        <v>9</v>
      </c>
      <c r="H211" s="215">
        <v>11</v>
      </c>
      <c r="I211" s="215">
        <v>12</v>
      </c>
      <c r="J211" s="215">
        <v>10</v>
      </c>
      <c r="K211" s="215">
        <v>10</v>
      </c>
      <c r="L211" s="215">
        <v>9</v>
      </c>
      <c r="M211" s="215">
        <v>10</v>
      </c>
      <c r="N211" s="215">
        <v>11</v>
      </c>
    </row>
    <row r="212" spans="1:14" x14ac:dyDescent="0.2">
      <c r="A212" s="209" t="s">
        <v>209</v>
      </c>
      <c r="B212" s="207">
        <v>18</v>
      </c>
      <c r="C212" s="207">
        <v>1</v>
      </c>
      <c r="D212" s="210">
        <v>0</v>
      </c>
      <c r="E212" s="210">
        <v>0</v>
      </c>
      <c r="F212" s="210">
        <v>0</v>
      </c>
      <c r="G212" s="207">
        <v>4</v>
      </c>
      <c r="H212" s="207">
        <v>2</v>
      </c>
      <c r="I212" s="207">
        <v>2</v>
      </c>
      <c r="J212" s="207">
        <v>4</v>
      </c>
      <c r="K212" s="207">
        <v>1</v>
      </c>
      <c r="L212" s="207">
        <v>1</v>
      </c>
      <c r="M212" s="207">
        <v>1</v>
      </c>
      <c r="N212" s="207">
        <v>2</v>
      </c>
    </row>
    <row r="213" spans="1:14" x14ac:dyDescent="0.2">
      <c r="A213" s="216" t="s">
        <v>210</v>
      </c>
      <c r="B213" s="215">
        <v>1</v>
      </c>
      <c r="C213" s="217">
        <v>0</v>
      </c>
      <c r="D213" s="215">
        <v>1</v>
      </c>
      <c r="E213" s="217">
        <v>0</v>
      </c>
      <c r="F213" s="217">
        <v>0</v>
      </c>
      <c r="G213" s="217">
        <v>0</v>
      </c>
      <c r="H213" s="217">
        <v>0</v>
      </c>
      <c r="I213" s="217">
        <v>0</v>
      </c>
      <c r="J213" s="217">
        <v>0</v>
      </c>
      <c r="K213" s="217">
        <v>0</v>
      </c>
      <c r="L213" s="217">
        <v>0</v>
      </c>
      <c r="M213" s="217">
        <v>0</v>
      </c>
      <c r="N213" s="217">
        <v>0</v>
      </c>
    </row>
    <row r="214" spans="1:14" x14ac:dyDescent="0.2">
      <c r="A214" s="209" t="s">
        <v>211</v>
      </c>
      <c r="B214" s="207">
        <v>2</v>
      </c>
      <c r="C214" s="207">
        <v>1</v>
      </c>
      <c r="D214" s="210">
        <v>0</v>
      </c>
      <c r="E214" s="210">
        <v>0</v>
      </c>
      <c r="F214" s="210">
        <v>0</v>
      </c>
      <c r="G214" s="210">
        <v>0</v>
      </c>
      <c r="H214" s="210">
        <v>0</v>
      </c>
      <c r="I214" s="210">
        <v>0</v>
      </c>
      <c r="J214" s="210">
        <v>0</v>
      </c>
      <c r="K214" s="210">
        <v>0</v>
      </c>
      <c r="L214" s="210">
        <v>0</v>
      </c>
      <c r="M214" s="210">
        <v>0</v>
      </c>
      <c r="N214" s="207">
        <v>1</v>
      </c>
    </row>
    <row r="215" spans="1:14" x14ac:dyDescent="0.2">
      <c r="A215" s="218" t="s">
        <v>37</v>
      </c>
      <c r="B215" s="215">
        <v>86</v>
      </c>
      <c r="C215" s="215">
        <v>6</v>
      </c>
      <c r="D215" s="215">
        <v>7</v>
      </c>
      <c r="E215" s="215">
        <v>9</v>
      </c>
      <c r="F215" s="215">
        <v>8</v>
      </c>
      <c r="G215" s="215">
        <v>14</v>
      </c>
      <c r="H215" s="215">
        <v>5</v>
      </c>
      <c r="I215" s="215">
        <v>11</v>
      </c>
      <c r="J215" s="215">
        <v>8</v>
      </c>
      <c r="K215" s="215">
        <v>3</v>
      </c>
      <c r="L215" s="215">
        <v>8</v>
      </c>
      <c r="M215" s="215">
        <v>4</v>
      </c>
      <c r="N215" s="215">
        <v>3</v>
      </c>
    </row>
    <row r="216" spans="1:14" x14ac:dyDescent="0.2">
      <c r="A216" s="209" t="s">
        <v>229</v>
      </c>
      <c r="B216" s="207">
        <v>40</v>
      </c>
      <c r="C216" s="207">
        <v>1</v>
      </c>
      <c r="D216" s="210">
        <v>0</v>
      </c>
      <c r="E216" s="207">
        <v>7</v>
      </c>
      <c r="F216" s="207">
        <v>4</v>
      </c>
      <c r="G216" s="207">
        <v>6</v>
      </c>
      <c r="H216" s="207">
        <v>4</v>
      </c>
      <c r="I216" s="207">
        <v>7</v>
      </c>
      <c r="J216" s="207">
        <v>4</v>
      </c>
      <c r="K216" s="207">
        <v>1</v>
      </c>
      <c r="L216" s="207">
        <v>6</v>
      </c>
      <c r="M216" s="210">
        <v>0</v>
      </c>
      <c r="N216" s="210">
        <v>0</v>
      </c>
    </row>
    <row r="217" spans="1:14" x14ac:dyDescent="0.2">
      <c r="A217" s="216" t="s">
        <v>230</v>
      </c>
      <c r="B217" s="215">
        <v>2</v>
      </c>
      <c r="C217" s="217">
        <v>0</v>
      </c>
      <c r="D217" s="217">
        <v>0</v>
      </c>
      <c r="E217" s="217">
        <v>0</v>
      </c>
      <c r="F217" s="217">
        <v>0</v>
      </c>
      <c r="G217" s="217">
        <v>0</v>
      </c>
      <c r="H217" s="217">
        <v>0</v>
      </c>
      <c r="I217" s="217">
        <v>0</v>
      </c>
      <c r="J217" s="217">
        <v>0</v>
      </c>
      <c r="K217" s="217">
        <v>0</v>
      </c>
      <c r="L217" s="215">
        <v>1</v>
      </c>
      <c r="M217" s="217">
        <v>0</v>
      </c>
      <c r="N217" s="215">
        <v>1</v>
      </c>
    </row>
    <row r="218" spans="1:14" x14ac:dyDescent="0.2">
      <c r="A218" s="209" t="s">
        <v>231</v>
      </c>
      <c r="B218" s="207">
        <v>4</v>
      </c>
      <c r="C218" s="210">
        <v>0</v>
      </c>
      <c r="D218" s="207">
        <v>3</v>
      </c>
      <c r="E218" s="210">
        <v>0</v>
      </c>
      <c r="F218" s="210">
        <v>0</v>
      </c>
      <c r="G218" s="210">
        <v>0</v>
      </c>
      <c r="H218" s="210">
        <v>0</v>
      </c>
      <c r="I218" s="207">
        <v>1</v>
      </c>
      <c r="J218" s="210">
        <v>0</v>
      </c>
      <c r="K218" s="210">
        <v>0</v>
      </c>
      <c r="L218" s="210">
        <v>0</v>
      </c>
      <c r="M218" s="210">
        <v>0</v>
      </c>
      <c r="N218" s="210">
        <v>0</v>
      </c>
    </row>
    <row r="219" spans="1:14" x14ac:dyDescent="0.2">
      <c r="A219" s="216" t="s">
        <v>233</v>
      </c>
      <c r="B219" s="215">
        <v>20</v>
      </c>
      <c r="C219" s="215">
        <v>2</v>
      </c>
      <c r="D219" s="215">
        <v>3</v>
      </c>
      <c r="E219" s="217">
        <v>0</v>
      </c>
      <c r="F219" s="215">
        <v>3</v>
      </c>
      <c r="G219" s="215">
        <v>3</v>
      </c>
      <c r="H219" s="217">
        <v>0</v>
      </c>
      <c r="I219" s="215">
        <v>2</v>
      </c>
      <c r="J219" s="215">
        <v>3</v>
      </c>
      <c r="K219" s="215">
        <v>1</v>
      </c>
      <c r="L219" s="215">
        <v>1</v>
      </c>
      <c r="M219" s="215">
        <v>1</v>
      </c>
      <c r="N219" s="215">
        <v>1</v>
      </c>
    </row>
    <row r="220" spans="1:14" x14ac:dyDescent="0.2">
      <c r="A220" s="209" t="s">
        <v>234</v>
      </c>
      <c r="B220" s="207">
        <v>5</v>
      </c>
      <c r="C220" s="207">
        <v>1</v>
      </c>
      <c r="D220" s="210">
        <v>0</v>
      </c>
      <c r="E220" s="210">
        <v>0</v>
      </c>
      <c r="F220" s="210">
        <v>0</v>
      </c>
      <c r="G220" s="207">
        <v>1</v>
      </c>
      <c r="H220" s="210">
        <v>0</v>
      </c>
      <c r="I220" s="210">
        <v>0</v>
      </c>
      <c r="J220" s="207">
        <v>1</v>
      </c>
      <c r="K220" s="210">
        <v>0</v>
      </c>
      <c r="L220" s="210">
        <v>0</v>
      </c>
      <c r="M220" s="207">
        <v>1</v>
      </c>
      <c r="N220" s="207">
        <v>1</v>
      </c>
    </row>
    <row r="221" spans="1:14" x14ac:dyDescent="0.2">
      <c r="A221" s="216" t="s">
        <v>235</v>
      </c>
      <c r="B221" s="215">
        <v>5</v>
      </c>
      <c r="C221" s="215">
        <v>2</v>
      </c>
      <c r="D221" s="217">
        <v>0</v>
      </c>
      <c r="E221" s="217">
        <v>0</v>
      </c>
      <c r="F221" s="215">
        <v>1</v>
      </c>
      <c r="G221" s="215">
        <v>1</v>
      </c>
      <c r="H221" s="215">
        <v>1</v>
      </c>
      <c r="I221" s="217">
        <v>0</v>
      </c>
      <c r="J221" s="217">
        <v>0</v>
      </c>
      <c r="K221" s="217">
        <v>0</v>
      </c>
      <c r="L221" s="217">
        <v>0</v>
      </c>
      <c r="M221" s="217">
        <v>0</v>
      </c>
      <c r="N221" s="217">
        <v>0</v>
      </c>
    </row>
    <row r="222" spans="1:14" x14ac:dyDescent="0.2">
      <c r="A222" s="209" t="s">
        <v>236</v>
      </c>
      <c r="B222" s="207">
        <v>8</v>
      </c>
      <c r="C222" s="210">
        <v>0</v>
      </c>
      <c r="D222" s="207">
        <v>1</v>
      </c>
      <c r="E222" s="207">
        <v>2</v>
      </c>
      <c r="F222" s="210">
        <v>0</v>
      </c>
      <c r="G222" s="207">
        <v>2</v>
      </c>
      <c r="H222" s="210">
        <v>0</v>
      </c>
      <c r="I222" s="210">
        <v>0</v>
      </c>
      <c r="J222" s="210">
        <v>0</v>
      </c>
      <c r="K222" s="207">
        <v>1</v>
      </c>
      <c r="L222" s="210">
        <v>0</v>
      </c>
      <c r="M222" s="207">
        <v>2</v>
      </c>
      <c r="N222" s="210">
        <v>0</v>
      </c>
    </row>
    <row r="223" spans="1:14" x14ac:dyDescent="0.2">
      <c r="A223" s="216" t="s">
        <v>237</v>
      </c>
      <c r="B223" s="215">
        <v>2</v>
      </c>
      <c r="C223" s="217">
        <v>0</v>
      </c>
      <c r="D223" s="217">
        <v>0</v>
      </c>
      <c r="E223" s="217">
        <v>0</v>
      </c>
      <c r="F223" s="217">
        <v>0</v>
      </c>
      <c r="G223" s="215">
        <v>1</v>
      </c>
      <c r="H223" s="217">
        <v>0</v>
      </c>
      <c r="I223" s="215">
        <v>1</v>
      </c>
      <c r="J223" s="217">
        <v>0</v>
      </c>
      <c r="K223" s="217">
        <v>0</v>
      </c>
      <c r="L223" s="217">
        <v>0</v>
      </c>
      <c r="M223" s="217">
        <v>0</v>
      </c>
      <c r="N223" s="217">
        <v>0</v>
      </c>
    </row>
    <row r="224" spans="1:14" x14ac:dyDescent="0.2">
      <c r="A224" s="206" t="s">
        <v>38</v>
      </c>
      <c r="B224" s="207">
        <v>168</v>
      </c>
      <c r="C224" s="207">
        <v>14</v>
      </c>
      <c r="D224" s="207">
        <v>9</v>
      </c>
      <c r="E224" s="207">
        <v>15</v>
      </c>
      <c r="F224" s="207">
        <v>10</v>
      </c>
      <c r="G224" s="207">
        <v>19</v>
      </c>
      <c r="H224" s="207">
        <v>17</v>
      </c>
      <c r="I224" s="207">
        <v>10</v>
      </c>
      <c r="J224" s="207">
        <v>23</v>
      </c>
      <c r="K224" s="207">
        <v>11</v>
      </c>
      <c r="L224" s="207">
        <v>8</v>
      </c>
      <c r="M224" s="207">
        <v>13</v>
      </c>
      <c r="N224" s="207">
        <v>19</v>
      </c>
    </row>
    <row r="225" spans="1:14" x14ac:dyDescent="0.2">
      <c r="A225" s="216" t="s">
        <v>241</v>
      </c>
      <c r="B225" s="215">
        <v>123</v>
      </c>
      <c r="C225" s="215">
        <v>10</v>
      </c>
      <c r="D225" s="215">
        <v>6</v>
      </c>
      <c r="E225" s="215">
        <v>11</v>
      </c>
      <c r="F225" s="215">
        <v>6</v>
      </c>
      <c r="G225" s="215">
        <v>17</v>
      </c>
      <c r="H225" s="215">
        <v>13</v>
      </c>
      <c r="I225" s="215">
        <v>8</v>
      </c>
      <c r="J225" s="215">
        <v>16</v>
      </c>
      <c r="K225" s="215">
        <v>9</v>
      </c>
      <c r="L225" s="215">
        <v>5</v>
      </c>
      <c r="M225" s="215">
        <v>9</v>
      </c>
      <c r="N225" s="215">
        <v>13</v>
      </c>
    </row>
    <row r="226" spans="1:14" x14ac:dyDescent="0.2">
      <c r="A226" s="209" t="s">
        <v>242</v>
      </c>
      <c r="B226" s="207">
        <v>10</v>
      </c>
      <c r="C226" s="210">
        <v>0</v>
      </c>
      <c r="D226" s="207">
        <v>1</v>
      </c>
      <c r="E226" s="207">
        <v>1</v>
      </c>
      <c r="F226" s="210">
        <v>0</v>
      </c>
      <c r="G226" s="210">
        <v>0</v>
      </c>
      <c r="H226" s="207">
        <v>1</v>
      </c>
      <c r="I226" s="210">
        <v>0</v>
      </c>
      <c r="J226" s="207">
        <v>2</v>
      </c>
      <c r="K226" s="207">
        <v>1</v>
      </c>
      <c r="L226" s="210">
        <v>0</v>
      </c>
      <c r="M226" s="207">
        <v>1</v>
      </c>
      <c r="N226" s="207">
        <v>3</v>
      </c>
    </row>
    <row r="227" spans="1:14" x14ac:dyDescent="0.2">
      <c r="A227" s="216" t="s">
        <v>243</v>
      </c>
      <c r="B227" s="215">
        <v>2</v>
      </c>
      <c r="C227" s="215">
        <v>1</v>
      </c>
      <c r="D227" s="217">
        <v>0</v>
      </c>
      <c r="E227" s="217">
        <v>0</v>
      </c>
      <c r="F227" s="215">
        <v>1</v>
      </c>
      <c r="G227" s="217">
        <v>0</v>
      </c>
      <c r="H227" s="217">
        <v>0</v>
      </c>
      <c r="I227" s="217">
        <v>0</v>
      </c>
      <c r="J227" s="217">
        <v>0</v>
      </c>
      <c r="K227" s="217">
        <v>0</v>
      </c>
      <c r="L227" s="217">
        <v>0</v>
      </c>
      <c r="M227" s="217">
        <v>0</v>
      </c>
      <c r="N227" s="217">
        <v>0</v>
      </c>
    </row>
    <row r="228" spans="1:14" x14ac:dyDescent="0.2">
      <c r="A228" s="209" t="s">
        <v>244</v>
      </c>
      <c r="B228" s="207">
        <v>23</v>
      </c>
      <c r="C228" s="207">
        <v>3</v>
      </c>
      <c r="D228" s="207">
        <v>2</v>
      </c>
      <c r="E228" s="207">
        <v>3</v>
      </c>
      <c r="F228" s="207">
        <v>2</v>
      </c>
      <c r="G228" s="210">
        <v>0</v>
      </c>
      <c r="H228" s="207">
        <v>2</v>
      </c>
      <c r="I228" s="207">
        <v>2</v>
      </c>
      <c r="J228" s="207">
        <v>1</v>
      </c>
      <c r="K228" s="207">
        <v>1</v>
      </c>
      <c r="L228" s="207">
        <v>3</v>
      </c>
      <c r="M228" s="207">
        <v>3</v>
      </c>
      <c r="N228" s="207">
        <v>1</v>
      </c>
    </row>
    <row r="229" spans="1:14" x14ac:dyDescent="0.2">
      <c r="A229" s="216" t="s">
        <v>38</v>
      </c>
      <c r="B229" s="215">
        <v>3</v>
      </c>
      <c r="C229" s="217">
        <v>0</v>
      </c>
      <c r="D229" s="217">
        <v>0</v>
      </c>
      <c r="E229" s="217">
        <v>0</v>
      </c>
      <c r="F229" s="217">
        <v>0</v>
      </c>
      <c r="G229" s="217">
        <v>0</v>
      </c>
      <c r="H229" s="215">
        <v>1</v>
      </c>
      <c r="I229" s="217">
        <v>0</v>
      </c>
      <c r="J229" s="215">
        <v>1</v>
      </c>
      <c r="K229" s="217">
        <v>0</v>
      </c>
      <c r="L229" s="217">
        <v>0</v>
      </c>
      <c r="M229" s="217">
        <v>0</v>
      </c>
      <c r="N229" s="215">
        <v>1</v>
      </c>
    </row>
    <row r="230" spans="1:14" x14ac:dyDescent="0.2">
      <c r="A230" s="209" t="s">
        <v>245</v>
      </c>
      <c r="B230" s="207">
        <v>3</v>
      </c>
      <c r="C230" s="210">
        <v>0</v>
      </c>
      <c r="D230" s="210">
        <v>0</v>
      </c>
      <c r="E230" s="210">
        <v>0</v>
      </c>
      <c r="F230" s="210">
        <v>0</v>
      </c>
      <c r="G230" s="207">
        <v>1</v>
      </c>
      <c r="H230" s="210">
        <v>0</v>
      </c>
      <c r="I230" s="210">
        <v>0</v>
      </c>
      <c r="J230" s="207">
        <v>1</v>
      </c>
      <c r="K230" s="210">
        <v>0</v>
      </c>
      <c r="L230" s="210">
        <v>0</v>
      </c>
      <c r="M230" s="210">
        <v>0</v>
      </c>
      <c r="N230" s="207">
        <v>1</v>
      </c>
    </row>
    <row r="231" spans="1:14" x14ac:dyDescent="0.2">
      <c r="A231" s="216" t="s">
        <v>246</v>
      </c>
      <c r="B231" s="215">
        <v>4</v>
      </c>
      <c r="C231" s="217">
        <v>0</v>
      </c>
      <c r="D231" s="217">
        <v>0</v>
      </c>
      <c r="E231" s="217">
        <v>0</v>
      </c>
      <c r="F231" s="215">
        <v>1</v>
      </c>
      <c r="G231" s="215">
        <v>1</v>
      </c>
      <c r="H231" s="217">
        <v>0</v>
      </c>
      <c r="I231" s="217">
        <v>0</v>
      </c>
      <c r="J231" s="215">
        <v>2</v>
      </c>
      <c r="K231" s="217">
        <v>0</v>
      </c>
      <c r="L231" s="217">
        <v>0</v>
      </c>
      <c r="M231" s="217">
        <v>0</v>
      </c>
      <c r="N231" s="217">
        <v>0</v>
      </c>
    </row>
    <row r="232" spans="1:14" x14ac:dyDescent="0.2">
      <c r="A232" s="206" t="s">
        <v>39</v>
      </c>
      <c r="B232" s="207">
        <v>90</v>
      </c>
      <c r="C232" s="207">
        <v>5</v>
      </c>
      <c r="D232" s="207">
        <v>9</v>
      </c>
      <c r="E232" s="207">
        <v>8</v>
      </c>
      <c r="F232" s="207">
        <v>6</v>
      </c>
      <c r="G232" s="207">
        <v>12</v>
      </c>
      <c r="H232" s="207">
        <v>10</v>
      </c>
      <c r="I232" s="207">
        <v>15</v>
      </c>
      <c r="J232" s="207">
        <v>5</v>
      </c>
      <c r="K232" s="207">
        <v>2</v>
      </c>
      <c r="L232" s="207">
        <v>8</v>
      </c>
      <c r="M232" s="207">
        <v>7</v>
      </c>
      <c r="N232" s="207">
        <v>3</v>
      </c>
    </row>
    <row r="233" spans="1:14" x14ac:dyDescent="0.2">
      <c r="A233" s="216" t="s">
        <v>39</v>
      </c>
      <c r="B233" s="215">
        <v>40</v>
      </c>
      <c r="C233" s="215">
        <v>1</v>
      </c>
      <c r="D233" s="215">
        <v>7</v>
      </c>
      <c r="E233" s="215">
        <v>4</v>
      </c>
      <c r="F233" s="215">
        <v>4</v>
      </c>
      <c r="G233" s="215">
        <v>4</v>
      </c>
      <c r="H233" s="215">
        <v>3</v>
      </c>
      <c r="I233" s="215">
        <v>8</v>
      </c>
      <c r="J233" s="215">
        <v>2</v>
      </c>
      <c r="K233" s="215">
        <v>1</v>
      </c>
      <c r="L233" s="215">
        <v>3</v>
      </c>
      <c r="M233" s="215">
        <v>3</v>
      </c>
      <c r="N233" s="217">
        <v>0</v>
      </c>
    </row>
    <row r="234" spans="1:14" x14ac:dyDescent="0.2">
      <c r="A234" s="209" t="s">
        <v>247</v>
      </c>
      <c r="B234" s="207">
        <v>1</v>
      </c>
      <c r="C234" s="210">
        <v>0</v>
      </c>
      <c r="D234" s="210">
        <v>0</v>
      </c>
      <c r="E234" s="210">
        <v>0</v>
      </c>
      <c r="F234" s="210">
        <v>0</v>
      </c>
      <c r="G234" s="210">
        <v>0</v>
      </c>
      <c r="H234" s="210">
        <v>0</v>
      </c>
      <c r="I234" s="207">
        <v>1</v>
      </c>
      <c r="J234" s="210">
        <v>0</v>
      </c>
      <c r="K234" s="210">
        <v>0</v>
      </c>
      <c r="L234" s="210">
        <v>0</v>
      </c>
      <c r="M234" s="210">
        <v>0</v>
      </c>
      <c r="N234" s="210">
        <v>0</v>
      </c>
    </row>
    <row r="235" spans="1:14" x14ac:dyDescent="0.2">
      <c r="A235" s="216" t="s">
        <v>248</v>
      </c>
      <c r="B235" s="215">
        <v>44</v>
      </c>
      <c r="C235" s="215">
        <v>3</v>
      </c>
      <c r="D235" s="215">
        <v>2</v>
      </c>
      <c r="E235" s="215">
        <v>4</v>
      </c>
      <c r="F235" s="215">
        <v>2</v>
      </c>
      <c r="G235" s="215">
        <v>8</v>
      </c>
      <c r="H235" s="215">
        <v>6</v>
      </c>
      <c r="I235" s="215">
        <v>5</v>
      </c>
      <c r="J235" s="215">
        <v>3</v>
      </c>
      <c r="K235" s="217">
        <v>0</v>
      </c>
      <c r="L235" s="215">
        <v>4</v>
      </c>
      <c r="M235" s="215">
        <v>4</v>
      </c>
      <c r="N235" s="215">
        <v>3</v>
      </c>
    </row>
    <row r="236" spans="1:14" x14ac:dyDescent="0.2">
      <c r="A236" s="209" t="s">
        <v>249</v>
      </c>
      <c r="B236" s="207">
        <v>5</v>
      </c>
      <c r="C236" s="207">
        <v>1</v>
      </c>
      <c r="D236" s="210">
        <v>0</v>
      </c>
      <c r="E236" s="210">
        <v>0</v>
      </c>
      <c r="F236" s="210">
        <v>0</v>
      </c>
      <c r="G236" s="210">
        <v>0</v>
      </c>
      <c r="H236" s="207">
        <v>1</v>
      </c>
      <c r="I236" s="207">
        <v>1</v>
      </c>
      <c r="J236" s="210">
        <v>0</v>
      </c>
      <c r="K236" s="207">
        <v>1</v>
      </c>
      <c r="L236" s="207">
        <v>1</v>
      </c>
      <c r="M236" s="210">
        <v>0</v>
      </c>
      <c r="N236" s="210">
        <v>0</v>
      </c>
    </row>
    <row r="237" spans="1:14" x14ac:dyDescent="0.2">
      <c r="A237" s="214" t="s">
        <v>297</v>
      </c>
      <c r="B237" s="215">
        <v>55</v>
      </c>
      <c r="C237" s="215">
        <v>8</v>
      </c>
      <c r="D237" s="215">
        <v>7</v>
      </c>
      <c r="E237" s="215">
        <v>5</v>
      </c>
      <c r="F237" s="215">
        <v>3</v>
      </c>
      <c r="G237" s="215">
        <v>3</v>
      </c>
      <c r="H237" s="215">
        <v>1</v>
      </c>
      <c r="I237" s="215">
        <v>1</v>
      </c>
      <c r="J237" s="215">
        <v>6</v>
      </c>
      <c r="K237" s="215">
        <v>9</v>
      </c>
      <c r="L237" s="215">
        <v>6</v>
      </c>
      <c r="M237" s="215">
        <v>2</v>
      </c>
      <c r="N237" s="215">
        <v>4</v>
      </c>
    </row>
    <row r="238" spans="1:14" x14ac:dyDescent="0.2">
      <c r="A238" s="206" t="s">
        <v>41</v>
      </c>
      <c r="B238" s="207">
        <v>55</v>
      </c>
      <c r="C238" s="207">
        <v>8</v>
      </c>
      <c r="D238" s="207">
        <v>7</v>
      </c>
      <c r="E238" s="207">
        <v>5</v>
      </c>
      <c r="F238" s="207">
        <v>3</v>
      </c>
      <c r="G238" s="207">
        <v>3</v>
      </c>
      <c r="H238" s="207">
        <v>1</v>
      </c>
      <c r="I238" s="207">
        <v>1</v>
      </c>
      <c r="J238" s="207">
        <v>6</v>
      </c>
      <c r="K238" s="207">
        <v>9</v>
      </c>
      <c r="L238" s="207">
        <v>6</v>
      </c>
      <c r="M238" s="207">
        <v>2</v>
      </c>
      <c r="N238" s="207">
        <v>4</v>
      </c>
    </row>
    <row r="239" spans="1:14" x14ac:dyDescent="0.2">
      <c r="A239" s="216" t="s">
        <v>238</v>
      </c>
      <c r="B239" s="215">
        <v>9</v>
      </c>
      <c r="C239" s="215">
        <v>1</v>
      </c>
      <c r="D239" s="217">
        <v>0</v>
      </c>
      <c r="E239" s="215">
        <v>1</v>
      </c>
      <c r="F239" s="217">
        <v>0</v>
      </c>
      <c r="G239" s="215">
        <v>1</v>
      </c>
      <c r="H239" s="217">
        <v>0</v>
      </c>
      <c r="I239" s="217">
        <v>0</v>
      </c>
      <c r="J239" s="217">
        <v>0</v>
      </c>
      <c r="K239" s="217">
        <v>0</v>
      </c>
      <c r="L239" s="215">
        <v>4</v>
      </c>
      <c r="M239" s="215">
        <v>2</v>
      </c>
      <c r="N239" s="217">
        <v>0</v>
      </c>
    </row>
    <row r="240" spans="1:14" x14ac:dyDescent="0.2">
      <c r="A240" s="209" t="s">
        <v>239</v>
      </c>
      <c r="B240" s="207">
        <v>11</v>
      </c>
      <c r="C240" s="210">
        <v>0</v>
      </c>
      <c r="D240" s="207">
        <v>2</v>
      </c>
      <c r="E240" s="210">
        <v>0</v>
      </c>
      <c r="F240" s="210">
        <v>0</v>
      </c>
      <c r="G240" s="210">
        <v>0</v>
      </c>
      <c r="H240" s="210">
        <v>0</v>
      </c>
      <c r="I240" s="207">
        <v>1</v>
      </c>
      <c r="J240" s="207">
        <v>3</v>
      </c>
      <c r="K240" s="207">
        <v>4</v>
      </c>
      <c r="L240" s="210">
        <v>0</v>
      </c>
      <c r="M240" s="210">
        <v>0</v>
      </c>
      <c r="N240" s="207">
        <v>1</v>
      </c>
    </row>
    <row r="241" spans="1:14" x14ac:dyDescent="0.2">
      <c r="A241" s="216" t="s">
        <v>240</v>
      </c>
      <c r="B241" s="215">
        <v>35</v>
      </c>
      <c r="C241" s="215">
        <v>7</v>
      </c>
      <c r="D241" s="215">
        <v>5</v>
      </c>
      <c r="E241" s="215">
        <v>4</v>
      </c>
      <c r="F241" s="215">
        <v>3</v>
      </c>
      <c r="G241" s="215">
        <v>2</v>
      </c>
      <c r="H241" s="215">
        <v>1</v>
      </c>
      <c r="I241" s="217">
        <v>0</v>
      </c>
      <c r="J241" s="215">
        <v>3</v>
      </c>
      <c r="K241" s="215">
        <v>5</v>
      </c>
      <c r="L241" s="215">
        <v>2</v>
      </c>
      <c r="M241" s="217">
        <v>0</v>
      </c>
      <c r="N241" s="215">
        <v>3</v>
      </c>
    </row>
    <row r="242" spans="1:14" x14ac:dyDescent="0.2">
      <c r="A242" s="212" t="s">
        <v>624</v>
      </c>
      <c r="B242" s="207">
        <v>1</v>
      </c>
      <c r="C242" s="207"/>
      <c r="D242" s="207"/>
      <c r="E242" s="207">
        <v>1</v>
      </c>
      <c r="F242" s="207"/>
      <c r="G242" s="207"/>
      <c r="H242" s="207"/>
      <c r="I242" s="207"/>
      <c r="J242" s="207"/>
      <c r="K242" s="207"/>
      <c r="L242" s="207"/>
      <c r="M242" s="207"/>
      <c r="N242" s="207"/>
    </row>
    <row r="243" spans="1:14" x14ac:dyDescent="0.2">
      <c r="A243" s="216" t="s">
        <v>253</v>
      </c>
      <c r="B243" s="215">
        <v>1</v>
      </c>
      <c r="C243" s="217">
        <v>0</v>
      </c>
      <c r="D243" s="217">
        <v>0</v>
      </c>
      <c r="E243" s="215">
        <v>1</v>
      </c>
      <c r="F243" s="217">
        <v>0</v>
      </c>
      <c r="G243" s="217">
        <v>0</v>
      </c>
      <c r="H243" s="217">
        <v>0</v>
      </c>
      <c r="I243" s="217">
        <v>0</v>
      </c>
      <c r="J243" s="217">
        <v>0</v>
      </c>
      <c r="K243" s="217">
        <v>0</v>
      </c>
      <c r="L243" s="217">
        <v>0</v>
      </c>
      <c r="M243" s="217">
        <v>0</v>
      </c>
      <c r="N243" s="217">
        <v>0</v>
      </c>
    </row>
    <row r="244" spans="1:14" x14ac:dyDescent="0.2">
      <c r="A244" s="212" t="s">
        <v>42</v>
      </c>
      <c r="B244" s="207">
        <v>642</v>
      </c>
      <c r="C244" s="207">
        <v>49</v>
      </c>
      <c r="D244" s="207">
        <v>66</v>
      </c>
      <c r="E244" s="207">
        <v>43</v>
      </c>
      <c r="F244" s="207">
        <v>43</v>
      </c>
      <c r="G244" s="207">
        <v>49</v>
      </c>
      <c r="H244" s="207">
        <v>56</v>
      </c>
      <c r="I244" s="207">
        <v>64</v>
      </c>
      <c r="J244" s="207">
        <v>69</v>
      </c>
      <c r="K244" s="207">
        <v>51</v>
      </c>
      <c r="L244" s="207">
        <v>57</v>
      </c>
      <c r="M244" s="207">
        <v>52</v>
      </c>
      <c r="N244" s="207">
        <v>43</v>
      </c>
    </row>
    <row r="245" spans="1:14" x14ac:dyDescent="0.2">
      <c r="A245" s="750" t="s">
        <v>563</v>
      </c>
    </row>
  </sheetData>
  <mergeCells count="4">
    <mergeCell ref="A2:N2"/>
    <mergeCell ref="A4:A5"/>
    <mergeCell ref="B4:B5"/>
    <mergeCell ref="C4:N4"/>
  </mergeCells>
  <hyperlinks>
    <hyperlink ref="P1" location="Indice!A32" display="INICIO"/>
  </hyperlinks>
  <printOptions horizontalCentered="1"/>
  <pageMargins left="0.70866141732283472" right="0.70866141732283472" top="1.1023622047244095" bottom="0.74803149606299213" header="0.31496062992125984" footer="0.31496062992125984"/>
  <pageSetup paperSize="9" scale="75" firstPageNumber="74" orientation="landscape" useFirstPageNumber="1" r:id="rId1"/>
  <headerFooter scaleWithDoc="0">
    <oddHeader>&amp;C&amp;G</oddHeader>
    <oddFooter>&amp;C&amp;"-,Negrita"&amp;20&amp;P</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R21"/>
  <sheetViews>
    <sheetView topLeftCell="A4" workbookViewId="0">
      <selection activeCell="A2" sqref="A2:P2"/>
    </sheetView>
  </sheetViews>
  <sheetFormatPr baseColWidth="10" defaultRowHeight="12.75" x14ac:dyDescent="0.2"/>
  <cols>
    <col min="1" max="1" width="14.42578125" style="2" customWidth="1"/>
    <col min="2" max="2" width="9" style="56" customWidth="1"/>
    <col min="3" max="3" width="9.28515625" style="56" customWidth="1"/>
    <col min="4" max="15" width="8.85546875" style="56" customWidth="1"/>
    <col min="16" max="16" width="11.42578125" style="56" customWidth="1"/>
    <col min="17" max="16384" width="11.42578125" style="2"/>
  </cols>
  <sheetData>
    <row r="1" spans="1:18" x14ac:dyDescent="0.2">
      <c r="R1" s="678" t="s">
        <v>344</v>
      </c>
    </row>
    <row r="2" spans="1:18" s="67" customFormat="1" ht="27" customHeight="1" x14ac:dyDescent="0.25">
      <c r="A2" s="881" t="s">
        <v>625</v>
      </c>
      <c r="B2" s="881"/>
      <c r="C2" s="881"/>
      <c r="D2" s="881"/>
      <c r="E2" s="881"/>
      <c r="F2" s="881"/>
      <c r="G2" s="881"/>
      <c r="H2" s="881"/>
      <c r="I2" s="881"/>
      <c r="J2" s="881"/>
      <c r="K2" s="881"/>
      <c r="L2" s="881"/>
      <c r="M2" s="881"/>
      <c r="N2" s="881"/>
      <c r="O2" s="881"/>
      <c r="P2" s="881"/>
    </row>
    <row r="3" spans="1:18" s="67" customFormat="1" ht="15" x14ac:dyDescent="0.25">
      <c r="A3" s="219"/>
      <c r="B3" s="220"/>
      <c r="C3" s="220"/>
      <c r="D3" s="220"/>
      <c r="E3" s="220"/>
      <c r="F3" s="220"/>
      <c r="G3" s="220"/>
      <c r="H3" s="220"/>
      <c r="I3" s="220"/>
      <c r="J3" s="220"/>
      <c r="K3" s="220"/>
      <c r="L3" s="220"/>
      <c r="M3" s="220"/>
      <c r="N3" s="220"/>
      <c r="O3" s="220"/>
      <c r="P3" s="220"/>
    </row>
    <row r="4" spans="1:18" s="127" customFormat="1" ht="15" x14ac:dyDescent="0.25">
      <c r="A4" s="882" t="s">
        <v>626</v>
      </c>
      <c r="B4" s="880" t="s">
        <v>254</v>
      </c>
      <c r="C4" s="880" t="s">
        <v>627</v>
      </c>
      <c r="D4" s="813"/>
      <c r="E4" s="813"/>
      <c r="F4" s="813"/>
      <c r="G4" s="813"/>
      <c r="H4" s="813"/>
      <c r="I4" s="813"/>
      <c r="J4" s="813"/>
      <c r="K4" s="813"/>
      <c r="L4" s="813"/>
      <c r="M4" s="813"/>
      <c r="N4" s="813"/>
      <c r="O4" s="813"/>
      <c r="P4" s="813"/>
    </row>
    <row r="5" spans="1:18" s="127" customFormat="1" ht="41.25" customHeight="1" x14ac:dyDescent="0.25">
      <c r="A5" s="883"/>
      <c r="B5" s="813"/>
      <c r="C5" s="223" t="s">
        <v>255</v>
      </c>
      <c r="D5" s="223" t="s">
        <v>313</v>
      </c>
      <c r="E5" s="223" t="s">
        <v>314</v>
      </c>
      <c r="F5" s="223" t="s">
        <v>315</v>
      </c>
      <c r="G5" s="223" t="s">
        <v>316</v>
      </c>
      <c r="H5" s="223" t="s">
        <v>317</v>
      </c>
      <c r="I5" s="223" t="s">
        <v>318</v>
      </c>
      <c r="J5" s="223" t="s">
        <v>319</v>
      </c>
      <c r="K5" s="223" t="s">
        <v>320</v>
      </c>
      <c r="L5" s="223" t="s">
        <v>321</v>
      </c>
      <c r="M5" s="223" t="s">
        <v>322</v>
      </c>
      <c r="N5" s="223" t="s">
        <v>323</v>
      </c>
      <c r="O5" s="223" t="s">
        <v>324</v>
      </c>
      <c r="P5" s="223" t="s">
        <v>268</v>
      </c>
    </row>
    <row r="6" spans="1:18" ht="24.75" customHeight="1" x14ac:dyDescent="0.2">
      <c r="A6" s="224" t="s">
        <v>269</v>
      </c>
      <c r="B6" s="221">
        <v>20299</v>
      </c>
      <c r="C6" s="221">
        <v>1</v>
      </c>
      <c r="D6" s="221">
        <v>140</v>
      </c>
      <c r="E6" s="221">
        <v>1153</v>
      </c>
      <c r="F6" s="221">
        <v>2431</v>
      </c>
      <c r="G6" s="221">
        <v>2872</v>
      </c>
      <c r="H6" s="221">
        <v>2567</v>
      </c>
      <c r="I6" s="221">
        <v>2247</v>
      </c>
      <c r="J6" s="221">
        <v>1816</v>
      </c>
      <c r="K6" s="221">
        <v>1151</v>
      </c>
      <c r="L6" s="221">
        <v>744</v>
      </c>
      <c r="M6" s="221">
        <v>403</v>
      </c>
      <c r="N6" s="221">
        <v>203</v>
      </c>
      <c r="O6" s="221">
        <v>176</v>
      </c>
      <c r="P6" s="221">
        <v>4395</v>
      </c>
    </row>
    <row r="7" spans="1:18" ht="24.75" customHeight="1" x14ac:dyDescent="0.2">
      <c r="A7" s="28" t="s">
        <v>256</v>
      </c>
      <c r="B7" s="225">
        <v>17</v>
      </c>
      <c r="C7" s="225">
        <v>1</v>
      </c>
      <c r="D7" s="225">
        <v>7</v>
      </c>
      <c r="E7" s="225">
        <v>6</v>
      </c>
      <c r="F7" s="225">
        <v>2</v>
      </c>
      <c r="G7" s="225">
        <v>1</v>
      </c>
      <c r="H7" s="226">
        <v>0</v>
      </c>
      <c r="I7" s="226">
        <v>0</v>
      </c>
      <c r="J7" s="226">
        <v>0</v>
      </c>
      <c r="K7" s="226">
        <v>0</v>
      </c>
      <c r="L7" s="226">
        <v>0</v>
      </c>
      <c r="M7" s="226">
        <v>0</v>
      </c>
      <c r="N7" s="226">
        <v>0</v>
      </c>
      <c r="O7" s="226">
        <v>0</v>
      </c>
      <c r="P7" s="226">
        <v>0</v>
      </c>
    </row>
    <row r="8" spans="1:18" ht="24.75" customHeight="1" x14ac:dyDescent="0.2">
      <c r="A8" s="23" t="s">
        <v>257</v>
      </c>
      <c r="B8" s="221">
        <v>560</v>
      </c>
      <c r="C8" s="222">
        <v>0</v>
      </c>
      <c r="D8" s="221">
        <v>77</v>
      </c>
      <c r="E8" s="221">
        <v>355</v>
      </c>
      <c r="F8" s="221">
        <v>96</v>
      </c>
      <c r="G8" s="221">
        <v>21</v>
      </c>
      <c r="H8" s="221">
        <v>8</v>
      </c>
      <c r="I8" s="221">
        <v>1</v>
      </c>
      <c r="J8" s="222">
        <v>0</v>
      </c>
      <c r="K8" s="222">
        <v>0</v>
      </c>
      <c r="L8" s="222">
        <v>0</v>
      </c>
      <c r="M8" s="222">
        <v>0</v>
      </c>
      <c r="N8" s="222">
        <v>0</v>
      </c>
      <c r="O8" s="222">
        <v>0</v>
      </c>
      <c r="P8" s="221">
        <v>2</v>
      </c>
    </row>
    <row r="9" spans="1:18" ht="24.75" customHeight="1" x14ac:dyDescent="0.2">
      <c r="A9" s="28" t="s">
        <v>258</v>
      </c>
      <c r="B9" s="225">
        <v>1754</v>
      </c>
      <c r="C9" s="226">
        <v>0</v>
      </c>
      <c r="D9" s="225">
        <v>34</v>
      </c>
      <c r="E9" s="225">
        <v>506</v>
      </c>
      <c r="F9" s="225">
        <v>905</v>
      </c>
      <c r="G9" s="225">
        <v>226</v>
      </c>
      <c r="H9" s="225">
        <v>52</v>
      </c>
      <c r="I9" s="225">
        <v>14</v>
      </c>
      <c r="J9" s="225">
        <v>9</v>
      </c>
      <c r="K9" s="225">
        <v>2</v>
      </c>
      <c r="L9" s="225">
        <v>1</v>
      </c>
      <c r="M9" s="226">
        <v>0</v>
      </c>
      <c r="N9" s="226">
        <v>0</v>
      </c>
      <c r="O9" s="226">
        <v>0</v>
      </c>
      <c r="P9" s="225">
        <v>5</v>
      </c>
    </row>
    <row r="10" spans="1:18" ht="24.75" customHeight="1" x14ac:dyDescent="0.2">
      <c r="A10" s="23" t="s">
        <v>259</v>
      </c>
      <c r="B10" s="221">
        <v>2726</v>
      </c>
      <c r="C10" s="222">
        <v>0</v>
      </c>
      <c r="D10" s="221">
        <v>11</v>
      </c>
      <c r="E10" s="221">
        <v>183</v>
      </c>
      <c r="F10" s="221">
        <v>942</v>
      </c>
      <c r="G10" s="221">
        <v>1202</v>
      </c>
      <c r="H10" s="221">
        <v>279</v>
      </c>
      <c r="I10" s="221">
        <v>61</v>
      </c>
      <c r="J10" s="221">
        <v>26</v>
      </c>
      <c r="K10" s="221">
        <v>10</v>
      </c>
      <c r="L10" s="221">
        <v>1</v>
      </c>
      <c r="M10" s="222">
        <v>0</v>
      </c>
      <c r="N10" s="221">
        <v>1</v>
      </c>
      <c r="O10" s="222">
        <v>0</v>
      </c>
      <c r="P10" s="221">
        <v>10</v>
      </c>
    </row>
    <row r="11" spans="1:18" ht="24.75" customHeight="1" x14ac:dyDescent="0.2">
      <c r="A11" s="28" t="s">
        <v>260</v>
      </c>
      <c r="B11" s="225">
        <v>2583</v>
      </c>
      <c r="C11" s="226">
        <v>0</v>
      </c>
      <c r="D11" s="225">
        <v>7</v>
      </c>
      <c r="E11" s="225">
        <v>65</v>
      </c>
      <c r="F11" s="225">
        <v>341</v>
      </c>
      <c r="G11" s="225">
        <v>925</v>
      </c>
      <c r="H11" s="225">
        <v>914</v>
      </c>
      <c r="I11" s="225">
        <v>217</v>
      </c>
      <c r="J11" s="225">
        <v>67</v>
      </c>
      <c r="K11" s="225">
        <v>18</v>
      </c>
      <c r="L11" s="225">
        <v>6</v>
      </c>
      <c r="M11" s="225">
        <v>1</v>
      </c>
      <c r="N11" s="226">
        <v>0</v>
      </c>
      <c r="O11" s="225">
        <v>2</v>
      </c>
      <c r="P11" s="225">
        <v>20</v>
      </c>
    </row>
    <row r="12" spans="1:18" ht="24.75" customHeight="1" x14ac:dyDescent="0.2">
      <c r="A12" s="23" t="s">
        <v>261</v>
      </c>
      <c r="B12" s="221">
        <v>2469</v>
      </c>
      <c r="C12" s="222">
        <v>0</v>
      </c>
      <c r="D12" s="221">
        <v>1</v>
      </c>
      <c r="E12" s="221">
        <v>24</v>
      </c>
      <c r="F12" s="221">
        <v>86</v>
      </c>
      <c r="G12" s="221">
        <v>333</v>
      </c>
      <c r="H12" s="221">
        <v>881</v>
      </c>
      <c r="I12" s="221">
        <v>839</v>
      </c>
      <c r="J12" s="221">
        <v>232</v>
      </c>
      <c r="K12" s="221">
        <v>44</v>
      </c>
      <c r="L12" s="221">
        <v>15</v>
      </c>
      <c r="M12" s="221">
        <v>6</v>
      </c>
      <c r="N12" s="221">
        <v>1</v>
      </c>
      <c r="O12" s="221">
        <v>2</v>
      </c>
      <c r="P12" s="221">
        <v>5</v>
      </c>
    </row>
    <row r="13" spans="1:18" ht="24.75" customHeight="1" x14ac:dyDescent="0.2">
      <c r="A13" s="28" t="s">
        <v>262</v>
      </c>
      <c r="B13" s="225">
        <v>1967</v>
      </c>
      <c r="C13" s="226">
        <v>0</v>
      </c>
      <c r="D13" s="225">
        <v>3</v>
      </c>
      <c r="E13" s="225">
        <v>8</v>
      </c>
      <c r="F13" s="225">
        <v>33</v>
      </c>
      <c r="G13" s="225">
        <v>99</v>
      </c>
      <c r="H13" s="225">
        <v>279</v>
      </c>
      <c r="I13" s="225">
        <v>698</v>
      </c>
      <c r="J13" s="225">
        <v>629</v>
      </c>
      <c r="K13" s="225">
        <v>146</v>
      </c>
      <c r="L13" s="225">
        <v>35</v>
      </c>
      <c r="M13" s="225">
        <v>17</v>
      </c>
      <c r="N13" s="225">
        <v>4</v>
      </c>
      <c r="O13" s="225">
        <v>2</v>
      </c>
      <c r="P13" s="225">
        <v>14</v>
      </c>
    </row>
    <row r="14" spans="1:18" ht="24.75" customHeight="1" x14ac:dyDescent="0.2">
      <c r="A14" s="23" t="s">
        <v>263</v>
      </c>
      <c r="B14" s="221">
        <v>1571</v>
      </c>
      <c r="C14" s="222">
        <v>0</v>
      </c>
      <c r="D14" s="222">
        <v>0</v>
      </c>
      <c r="E14" s="221">
        <v>1</v>
      </c>
      <c r="F14" s="221">
        <v>11</v>
      </c>
      <c r="G14" s="221">
        <v>38</v>
      </c>
      <c r="H14" s="221">
        <v>102</v>
      </c>
      <c r="I14" s="221">
        <v>275</v>
      </c>
      <c r="J14" s="221">
        <v>536</v>
      </c>
      <c r="K14" s="221">
        <v>433</v>
      </c>
      <c r="L14" s="221">
        <v>129</v>
      </c>
      <c r="M14" s="221">
        <v>29</v>
      </c>
      <c r="N14" s="221">
        <v>5</v>
      </c>
      <c r="O14" s="221">
        <v>4</v>
      </c>
      <c r="P14" s="221">
        <v>8</v>
      </c>
    </row>
    <row r="15" spans="1:18" ht="24.75" customHeight="1" x14ac:dyDescent="0.2">
      <c r="A15" s="28" t="s">
        <v>264</v>
      </c>
      <c r="B15" s="225">
        <v>1022</v>
      </c>
      <c r="C15" s="226">
        <v>0</v>
      </c>
      <c r="D15" s="226">
        <v>0</v>
      </c>
      <c r="E15" s="225">
        <v>2</v>
      </c>
      <c r="F15" s="225">
        <v>5</v>
      </c>
      <c r="G15" s="225">
        <v>9</v>
      </c>
      <c r="H15" s="225">
        <v>25</v>
      </c>
      <c r="I15" s="225">
        <v>86</v>
      </c>
      <c r="J15" s="225">
        <v>207</v>
      </c>
      <c r="K15" s="225">
        <v>315</v>
      </c>
      <c r="L15" s="225">
        <v>286</v>
      </c>
      <c r="M15" s="225">
        <v>64</v>
      </c>
      <c r="N15" s="225">
        <v>15</v>
      </c>
      <c r="O15" s="225">
        <v>5</v>
      </c>
      <c r="P15" s="225">
        <v>3</v>
      </c>
    </row>
    <row r="16" spans="1:18" ht="24.75" customHeight="1" x14ac:dyDescent="0.2">
      <c r="A16" s="23" t="s">
        <v>265</v>
      </c>
      <c r="B16" s="221">
        <v>618</v>
      </c>
      <c r="C16" s="222">
        <v>0</v>
      </c>
      <c r="D16" s="222">
        <v>0</v>
      </c>
      <c r="E16" s="221">
        <v>1</v>
      </c>
      <c r="F16" s="221">
        <v>5</v>
      </c>
      <c r="G16" s="221">
        <v>2</v>
      </c>
      <c r="H16" s="221">
        <v>15</v>
      </c>
      <c r="I16" s="221">
        <v>28</v>
      </c>
      <c r="J16" s="221">
        <v>74</v>
      </c>
      <c r="K16" s="221">
        <v>122</v>
      </c>
      <c r="L16" s="221">
        <v>185</v>
      </c>
      <c r="M16" s="221">
        <v>143</v>
      </c>
      <c r="N16" s="221">
        <v>25</v>
      </c>
      <c r="O16" s="221">
        <v>15</v>
      </c>
      <c r="P16" s="221">
        <v>3</v>
      </c>
    </row>
    <row r="17" spans="1:16" ht="24.75" customHeight="1" x14ac:dyDescent="0.2">
      <c r="A17" s="28" t="s">
        <v>266</v>
      </c>
      <c r="B17" s="225">
        <v>330</v>
      </c>
      <c r="C17" s="226">
        <v>0</v>
      </c>
      <c r="D17" s="226">
        <v>0</v>
      </c>
      <c r="E17" s="225">
        <v>2</v>
      </c>
      <c r="F17" s="225">
        <v>2</v>
      </c>
      <c r="G17" s="225">
        <v>3</v>
      </c>
      <c r="H17" s="225">
        <v>6</v>
      </c>
      <c r="I17" s="225">
        <v>14</v>
      </c>
      <c r="J17" s="225">
        <v>16</v>
      </c>
      <c r="K17" s="225">
        <v>36</v>
      </c>
      <c r="L17" s="225">
        <v>54</v>
      </c>
      <c r="M17" s="225">
        <v>98</v>
      </c>
      <c r="N17" s="225">
        <v>75</v>
      </c>
      <c r="O17" s="225">
        <v>22</v>
      </c>
      <c r="P17" s="225">
        <v>2</v>
      </c>
    </row>
    <row r="18" spans="1:16" ht="24.75" customHeight="1" x14ac:dyDescent="0.2">
      <c r="A18" s="23" t="s">
        <v>267</v>
      </c>
      <c r="B18" s="221">
        <v>346</v>
      </c>
      <c r="C18" s="222">
        <v>0</v>
      </c>
      <c r="D18" s="222">
        <v>0</v>
      </c>
      <c r="E18" s="222">
        <v>0</v>
      </c>
      <c r="F18" s="222">
        <v>0</v>
      </c>
      <c r="G18" s="221">
        <v>7</v>
      </c>
      <c r="H18" s="221">
        <v>5</v>
      </c>
      <c r="I18" s="221">
        <v>12</v>
      </c>
      <c r="J18" s="221">
        <v>18</v>
      </c>
      <c r="K18" s="221">
        <v>24</v>
      </c>
      <c r="L18" s="221">
        <v>32</v>
      </c>
      <c r="M18" s="221">
        <v>43</v>
      </c>
      <c r="N18" s="221">
        <v>77</v>
      </c>
      <c r="O18" s="221">
        <v>122</v>
      </c>
      <c r="P18" s="221">
        <v>6</v>
      </c>
    </row>
    <row r="19" spans="1:16" ht="24.75" customHeight="1" x14ac:dyDescent="0.2">
      <c r="A19" s="28" t="s">
        <v>268</v>
      </c>
      <c r="B19" s="225">
        <v>4336</v>
      </c>
      <c r="C19" s="226">
        <v>0</v>
      </c>
      <c r="D19" s="226">
        <v>0</v>
      </c>
      <c r="E19" s="226">
        <v>0</v>
      </c>
      <c r="F19" s="225">
        <v>3</v>
      </c>
      <c r="G19" s="225">
        <v>6</v>
      </c>
      <c r="H19" s="225">
        <v>1</v>
      </c>
      <c r="I19" s="225">
        <v>2</v>
      </c>
      <c r="J19" s="225">
        <v>2</v>
      </c>
      <c r="K19" s="225">
        <v>1</v>
      </c>
      <c r="L19" s="226">
        <v>0</v>
      </c>
      <c r="M19" s="225">
        <v>2</v>
      </c>
      <c r="N19" s="226">
        <v>0</v>
      </c>
      <c r="O19" s="225">
        <v>2</v>
      </c>
      <c r="P19" s="225">
        <v>4317</v>
      </c>
    </row>
    <row r="21" spans="1:16" x14ac:dyDescent="0.2">
      <c r="A21" s="750" t="s">
        <v>563</v>
      </c>
    </row>
  </sheetData>
  <mergeCells count="4">
    <mergeCell ref="B4:B5"/>
    <mergeCell ref="C4:P4"/>
    <mergeCell ref="A2:P2"/>
    <mergeCell ref="A4:A5"/>
  </mergeCells>
  <hyperlinks>
    <hyperlink ref="R1" location="Indice!A33" display="INICIO"/>
  </hyperlinks>
  <printOptions horizontalCentered="1"/>
  <pageMargins left="0.70866141732283472" right="0.70866141732283472" top="1.1023622047244095" bottom="0.74803149606299213" header="0.31496062992125984" footer="0.31496062992125984"/>
  <pageSetup paperSize="9" scale="85" firstPageNumber="80" orientation="landscape" useFirstPageNumber="1" r:id="rId1"/>
  <headerFooter scaleWithDoc="0">
    <oddHeader>&amp;C&amp;G</oddHeader>
    <oddFooter>&amp;C&amp;"-,Negrita"&amp;20 &amp;P</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Q21"/>
  <sheetViews>
    <sheetView workbookViewId="0">
      <selection activeCell="A2" sqref="A2:O2"/>
    </sheetView>
  </sheetViews>
  <sheetFormatPr baseColWidth="10" defaultRowHeight="12.75" x14ac:dyDescent="0.2"/>
  <cols>
    <col min="1" max="1" width="16.28515625" style="2" customWidth="1"/>
    <col min="2" max="2" width="9.28515625" style="2" customWidth="1"/>
    <col min="3" max="14" width="9" style="56" customWidth="1"/>
    <col min="15" max="15" width="11.42578125" style="56" customWidth="1"/>
    <col min="16" max="16384" width="11.42578125" style="2"/>
  </cols>
  <sheetData>
    <row r="1" spans="1:17" s="127" customFormat="1" ht="15" x14ac:dyDescent="0.25">
      <c r="Q1" s="678" t="s">
        <v>344</v>
      </c>
    </row>
    <row r="2" spans="1:17" s="127" customFormat="1" ht="29.25" customHeight="1" x14ac:dyDescent="0.25">
      <c r="A2" s="886" t="s">
        <v>628</v>
      </c>
      <c r="B2" s="886"/>
      <c r="C2" s="886"/>
      <c r="D2" s="886"/>
      <c r="E2" s="886"/>
      <c r="F2" s="886"/>
      <c r="G2" s="886"/>
      <c r="H2" s="886"/>
      <c r="I2" s="886"/>
      <c r="J2" s="886"/>
      <c r="K2" s="886"/>
      <c r="L2" s="886"/>
      <c r="M2" s="886"/>
      <c r="N2" s="886"/>
      <c r="O2" s="886"/>
      <c r="P2" s="227"/>
    </row>
    <row r="3" spans="1:17" s="127" customFormat="1" ht="15" x14ac:dyDescent="0.25">
      <c r="A3" s="228"/>
      <c r="B3" s="228"/>
      <c r="C3" s="228"/>
      <c r="D3" s="228"/>
      <c r="E3" s="228"/>
      <c r="F3" s="228"/>
      <c r="G3" s="228"/>
      <c r="H3" s="228"/>
      <c r="I3" s="228"/>
      <c r="J3" s="228"/>
      <c r="K3" s="228"/>
      <c r="L3" s="228"/>
      <c r="M3" s="228"/>
      <c r="N3" s="228"/>
      <c r="O3" s="228"/>
      <c r="P3" s="227"/>
    </row>
    <row r="4" spans="1:17" s="127" customFormat="1" ht="15" x14ac:dyDescent="0.25">
      <c r="A4" s="887" t="s">
        <v>629</v>
      </c>
      <c r="B4" s="884" t="s">
        <v>254</v>
      </c>
      <c r="C4" s="885" t="s">
        <v>626</v>
      </c>
      <c r="D4" s="817"/>
      <c r="E4" s="817"/>
      <c r="F4" s="817"/>
      <c r="G4" s="817"/>
      <c r="H4" s="817"/>
      <c r="I4" s="817"/>
      <c r="J4" s="817"/>
      <c r="K4" s="817"/>
      <c r="L4" s="817"/>
      <c r="M4" s="817"/>
      <c r="N4" s="817"/>
      <c r="O4" s="817"/>
      <c r="P4" s="227"/>
    </row>
    <row r="5" spans="1:17" s="127" customFormat="1" ht="38.25" customHeight="1" x14ac:dyDescent="0.25">
      <c r="A5" s="887"/>
      <c r="B5" s="817"/>
      <c r="C5" s="231" t="s">
        <v>313</v>
      </c>
      <c r="D5" s="231" t="s">
        <v>314</v>
      </c>
      <c r="E5" s="231" t="s">
        <v>315</v>
      </c>
      <c r="F5" s="231" t="s">
        <v>316</v>
      </c>
      <c r="G5" s="231" t="s">
        <v>317</v>
      </c>
      <c r="H5" s="231" t="s">
        <v>318</v>
      </c>
      <c r="I5" s="231" t="s">
        <v>319</v>
      </c>
      <c r="J5" s="231" t="s">
        <v>320</v>
      </c>
      <c r="K5" s="231" t="s">
        <v>321</v>
      </c>
      <c r="L5" s="231" t="s">
        <v>322</v>
      </c>
      <c r="M5" s="231" t="s">
        <v>323</v>
      </c>
      <c r="N5" s="231" t="s">
        <v>324</v>
      </c>
      <c r="O5" s="231" t="s">
        <v>268</v>
      </c>
      <c r="P5" s="227"/>
    </row>
    <row r="6" spans="1:17" ht="26.25" customHeight="1" x14ac:dyDescent="0.2">
      <c r="A6" s="36" t="s">
        <v>269</v>
      </c>
      <c r="B6" s="229">
        <v>20299</v>
      </c>
      <c r="C6" s="229">
        <v>17</v>
      </c>
      <c r="D6" s="229">
        <v>560</v>
      </c>
      <c r="E6" s="229">
        <v>1754</v>
      </c>
      <c r="F6" s="229">
        <v>2726</v>
      </c>
      <c r="G6" s="229">
        <v>2583</v>
      </c>
      <c r="H6" s="229">
        <v>2469</v>
      </c>
      <c r="I6" s="229">
        <v>1967</v>
      </c>
      <c r="J6" s="229">
        <v>1571</v>
      </c>
      <c r="K6" s="229">
        <v>1022</v>
      </c>
      <c r="L6" s="229">
        <v>618</v>
      </c>
      <c r="M6" s="229">
        <v>330</v>
      </c>
      <c r="N6" s="229">
        <v>346</v>
      </c>
      <c r="O6" s="229">
        <v>4336</v>
      </c>
      <c r="P6" s="34"/>
    </row>
    <row r="7" spans="1:17" ht="26.25" customHeight="1" x14ac:dyDescent="0.2">
      <c r="A7" s="40" t="s">
        <v>326</v>
      </c>
      <c r="B7" s="232">
        <v>272</v>
      </c>
      <c r="C7" s="232">
        <v>1</v>
      </c>
      <c r="D7" s="232">
        <v>25</v>
      </c>
      <c r="E7" s="232">
        <v>49</v>
      </c>
      <c r="F7" s="232">
        <v>38</v>
      </c>
      <c r="G7" s="232">
        <v>30</v>
      </c>
      <c r="H7" s="232">
        <v>18</v>
      </c>
      <c r="I7" s="232">
        <v>16</v>
      </c>
      <c r="J7" s="232">
        <v>12</v>
      </c>
      <c r="K7" s="232">
        <v>2</v>
      </c>
      <c r="L7" s="232">
        <v>4</v>
      </c>
      <c r="M7" s="232">
        <v>4</v>
      </c>
      <c r="N7" s="232">
        <v>7</v>
      </c>
      <c r="O7" s="232">
        <v>66</v>
      </c>
      <c r="P7" s="34"/>
    </row>
    <row r="8" spans="1:17" ht="26.25" customHeight="1" x14ac:dyDescent="0.2">
      <c r="A8" s="37" t="s">
        <v>327</v>
      </c>
      <c r="B8" s="229">
        <v>530</v>
      </c>
      <c r="C8" s="229">
        <v>7</v>
      </c>
      <c r="D8" s="229">
        <v>101</v>
      </c>
      <c r="E8" s="229">
        <v>108</v>
      </c>
      <c r="F8" s="229">
        <v>86</v>
      </c>
      <c r="G8" s="229">
        <v>51</v>
      </c>
      <c r="H8" s="229">
        <v>26</v>
      </c>
      <c r="I8" s="229">
        <v>22</v>
      </c>
      <c r="J8" s="229">
        <v>7</v>
      </c>
      <c r="K8" s="229">
        <v>6</v>
      </c>
      <c r="L8" s="229">
        <v>5</v>
      </c>
      <c r="M8" s="229">
        <v>4</v>
      </c>
      <c r="N8" s="229">
        <v>3</v>
      </c>
      <c r="O8" s="229">
        <v>104</v>
      </c>
      <c r="P8" s="34"/>
    </row>
    <row r="9" spans="1:17" ht="26.25" customHeight="1" x14ac:dyDescent="0.2">
      <c r="A9" s="40" t="s">
        <v>328</v>
      </c>
      <c r="B9" s="232">
        <v>833</v>
      </c>
      <c r="C9" s="232">
        <v>3</v>
      </c>
      <c r="D9" s="232">
        <v>119</v>
      </c>
      <c r="E9" s="232">
        <v>182</v>
      </c>
      <c r="F9" s="232">
        <v>146</v>
      </c>
      <c r="G9" s="232">
        <v>71</v>
      </c>
      <c r="H9" s="232">
        <v>49</v>
      </c>
      <c r="I9" s="232">
        <v>23</v>
      </c>
      <c r="J9" s="232">
        <v>22</v>
      </c>
      <c r="K9" s="232">
        <v>10</v>
      </c>
      <c r="L9" s="232">
        <v>5</v>
      </c>
      <c r="M9" s="233">
        <v>0</v>
      </c>
      <c r="N9" s="232">
        <v>1</v>
      </c>
      <c r="O9" s="232">
        <v>202</v>
      </c>
      <c r="P9" s="34"/>
    </row>
    <row r="10" spans="1:17" ht="26.25" customHeight="1" x14ac:dyDescent="0.2">
      <c r="A10" s="37" t="s">
        <v>329</v>
      </c>
      <c r="B10" s="229">
        <v>986</v>
      </c>
      <c r="C10" s="229">
        <v>3</v>
      </c>
      <c r="D10" s="229">
        <v>127</v>
      </c>
      <c r="E10" s="229">
        <v>213</v>
      </c>
      <c r="F10" s="229">
        <v>198</v>
      </c>
      <c r="G10" s="229">
        <v>110</v>
      </c>
      <c r="H10" s="229">
        <v>52</v>
      </c>
      <c r="I10" s="229">
        <v>30</v>
      </c>
      <c r="J10" s="229">
        <v>21</v>
      </c>
      <c r="K10" s="229">
        <v>11</v>
      </c>
      <c r="L10" s="229">
        <v>12</v>
      </c>
      <c r="M10" s="229">
        <v>6</v>
      </c>
      <c r="N10" s="229">
        <v>6</v>
      </c>
      <c r="O10" s="229">
        <v>197</v>
      </c>
      <c r="P10" s="34"/>
    </row>
    <row r="11" spans="1:17" ht="26.25" customHeight="1" x14ac:dyDescent="0.2">
      <c r="A11" s="40" t="s">
        <v>330</v>
      </c>
      <c r="B11" s="232">
        <v>976</v>
      </c>
      <c r="C11" s="232">
        <v>3</v>
      </c>
      <c r="D11" s="232">
        <v>100</v>
      </c>
      <c r="E11" s="232">
        <v>256</v>
      </c>
      <c r="F11" s="232">
        <v>183</v>
      </c>
      <c r="G11" s="232">
        <v>94</v>
      </c>
      <c r="H11" s="232">
        <v>56</v>
      </c>
      <c r="I11" s="232">
        <v>28</v>
      </c>
      <c r="J11" s="232">
        <v>24</v>
      </c>
      <c r="K11" s="232">
        <v>14</v>
      </c>
      <c r="L11" s="232">
        <v>9</v>
      </c>
      <c r="M11" s="232">
        <v>4</v>
      </c>
      <c r="N11" s="233">
        <v>0</v>
      </c>
      <c r="O11" s="232">
        <v>205</v>
      </c>
      <c r="P11" s="34"/>
    </row>
    <row r="12" spans="1:17" ht="26.25" customHeight="1" x14ac:dyDescent="0.2">
      <c r="A12" s="37" t="s">
        <v>331</v>
      </c>
      <c r="B12" s="229">
        <v>1010</v>
      </c>
      <c r="C12" s="230">
        <v>0</v>
      </c>
      <c r="D12" s="229">
        <v>49</v>
      </c>
      <c r="E12" s="229">
        <v>248</v>
      </c>
      <c r="F12" s="229">
        <v>225</v>
      </c>
      <c r="G12" s="229">
        <v>119</v>
      </c>
      <c r="H12" s="229">
        <v>64</v>
      </c>
      <c r="I12" s="229">
        <v>33</v>
      </c>
      <c r="J12" s="229">
        <v>21</v>
      </c>
      <c r="K12" s="229">
        <v>13</v>
      </c>
      <c r="L12" s="229">
        <v>9</v>
      </c>
      <c r="M12" s="229">
        <v>3</v>
      </c>
      <c r="N12" s="229">
        <v>6</v>
      </c>
      <c r="O12" s="229">
        <v>220</v>
      </c>
      <c r="P12" s="34"/>
    </row>
    <row r="13" spans="1:17" ht="26.25" customHeight="1" x14ac:dyDescent="0.2">
      <c r="A13" s="40" t="s">
        <v>332</v>
      </c>
      <c r="B13" s="232">
        <v>951</v>
      </c>
      <c r="C13" s="233">
        <v>0</v>
      </c>
      <c r="D13" s="232">
        <v>24</v>
      </c>
      <c r="E13" s="232">
        <v>216</v>
      </c>
      <c r="F13" s="232">
        <v>226</v>
      </c>
      <c r="G13" s="232">
        <v>117</v>
      </c>
      <c r="H13" s="232">
        <v>60</v>
      </c>
      <c r="I13" s="232">
        <v>32</v>
      </c>
      <c r="J13" s="232">
        <v>27</v>
      </c>
      <c r="K13" s="232">
        <v>12</v>
      </c>
      <c r="L13" s="232">
        <v>6</v>
      </c>
      <c r="M13" s="232">
        <v>2</v>
      </c>
      <c r="N13" s="232">
        <v>10</v>
      </c>
      <c r="O13" s="232">
        <v>219</v>
      </c>
      <c r="P13" s="34"/>
    </row>
    <row r="14" spans="1:17" ht="26.25" customHeight="1" x14ac:dyDescent="0.2">
      <c r="A14" s="37" t="s">
        <v>333</v>
      </c>
      <c r="B14" s="229">
        <v>765</v>
      </c>
      <c r="C14" s="230">
        <v>0</v>
      </c>
      <c r="D14" s="229">
        <v>2</v>
      </c>
      <c r="E14" s="229">
        <v>157</v>
      </c>
      <c r="F14" s="229">
        <v>210</v>
      </c>
      <c r="G14" s="229">
        <v>109</v>
      </c>
      <c r="H14" s="229">
        <v>41</v>
      </c>
      <c r="I14" s="229">
        <v>31</v>
      </c>
      <c r="J14" s="229">
        <v>12</v>
      </c>
      <c r="K14" s="229">
        <v>8</v>
      </c>
      <c r="L14" s="229">
        <v>6</v>
      </c>
      <c r="M14" s="229">
        <v>3</v>
      </c>
      <c r="N14" s="229">
        <v>6</v>
      </c>
      <c r="O14" s="229">
        <v>180</v>
      </c>
      <c r="P14" s="34"/>
    </row>
    <row r="15" spans="1:17" ht="26.25" customHeight="1" x14ac:dyDescent="0.2">
      <c r="A15" s="40" t="s">
        <v>334</v>
      </c>
      <c r="B15" s="232">
        <v>749</v>
      </c>
      <c r="C15" s="233">
        <v>0</v>
      </c>
      <c r="D15" s="232">
        <v>4</v>
      </c>
      <c r="E15" s="232">
        <v>122</v>
      </c>
      <c r="F15" s="232">
        <v>199</v>
      </c>
      <c r="G15" s="232">
        <v>105</v>
      </c>
      <c r="H15" s="232">
        <v>73</v>
      </c>
      <c r="I15" s="232">
        <v>30</v>
      </c>
      <c r="J15" s="232">
        <v>19</v>
      </c>
      <c r="K15" s="232">
        <v>12</v>
      </c>
      <c r="L15" s="232">
        <v>8</v>
      </c>
      <c r="M15" s="232">
        <v>5</v>
      </c>
      <c r="N15" s="232">
        <v>7</v>
      </c>
      <c r="O15" s="232">
        <v>165</v>
      </c>
      <c r="P15" s="34"/>
    </row>
    <row r="16" spans="1:17" ht="26.25" customHeight="1" x14ac:dyDescent="0.2">
      <c r="A16" s="37" t="s">
        <v>335</v>
      </c>
      <c r="B16" s="229">
        <v>753</v>
      </c>
      <c r="C16" s="230">
        <v>0</v>
      </c>
      <c r="D16" s="229">
        <v>3</v>
      </c>
      <c r="E16" s="229">
        <v>86</v>
      </c>
      <c r="F16" s="229">
        <v>223</v>
      </c>
      <c r="G16" s="229">
        <v>140</v>
      </c>
      <c r="H16" s="229">
        <v>53</v>
      </c>
      <c r="I16" s="229">
        <v>30</v>
      </c>
      <c r="J16" s="229">
        <v>23</v>
      </c>
      <c r="K16" s="229">
        <v>7</v>
      </c>
      <c r="L16" s="229">
        <v>11</v>
      </c>
      <c r="M16" s="229">
        <v>1</v>
      </c>
      <c r="N16" s="229">
        <v>2</v>
      </c>
      <c r="O16" s="229">
        <v>174</v>
      </c>
      <c r="P16" s="34"/>
    </row>
    <row r="17" spans="1:16" ht="26.25" customHeight="1" x14ac:dyDescent="0.2">
      <c r="A17" s="40" t="s">
        <v>336</v>
      </c>
      <c r="B17" s="232">
        <v>3629</v>
      </c>
      <c r="C17" s="233">
        <v>0</v>
      </c>
      <c r="D17" s="232">
        <v>6</v>
      </c>
      <c r="E17" s="232">
        <v>115</v>
      </c>
      <c r="F17" s="232">
        <v>862</v>
      </c>
      <c r="G17" s="232">
        <v>908</v>
      </c>
      <c r="H17" s="232">
        <v>487</v>
      </c>
      <c r="I17" s="232">
        <v>229</v>
      </c>
      <c r="J17" s="232">
        <v>143</v>
      </c>
      <c r="K17" s="232">
        <v>67</v>
      </c>
      <c r="L17" s="232">
        <v>37</v>
      </c>
      <c r="M17" s="232">
        <v>12</v>
      </c>
      <c r="N17" s="232">
        <v>16</v>
      </c>
      <c r="O17" s="232">
        <v>747</v>
      </c>
      <c r="P17" s="34"/>
    </row>
    <row r="18" spans="1:16" ht="26.25" customHeight="1" x14ac:dyDescent="0.2">
      <c r="A18" s="37" t="s">
        <v>256</v>
      </c>
      <c r="B18" s="229">
        <v>2970</v>
      </c>
      <c r="C18" s="230">
        <v>0</v>
      </c>
      <c r="D18" s="230">
        <v>0</v>
      </c>
      <c r="E18" s="229">
        <v>2</v>
      </c>
      <c r="F18" s="229">
        <v>122</v>
      </c>
      <c r="G18" s="229">
        <v>640</v>
      </c>
      <c r="H18" s="229">
        <v>811</v>
      </c>
      <c r="I18" s="229">
        <v>409</v>
      </c>
      <c r="J18" s="229">
        <v>174</v>
      </c>
      <c r="K18" s="229">
        <v>75</v>
      </c>
      <c r="L18" s="229">
        <v>44</v>
      </c>
      <c r="M18" s="229">
        <v>16</v>
      </c>
      <c r="N18" s="229">
        <v>29</v>
      </c>
      <c r="O18" s="229">
        <v>648</v>
      </c>
      <c r="P18" s="34"/>
    </row>
    <row r="19" spans="1:16" ht="26.25" customHeight="1" x14ac:dyDescent="0.2">
      <c r="A19" s="40" t="s">
        <v>337</v>
      </c>
      <c r="B19" s="232">
        <v>5875</v>
      </c>
      <c r="C19" s="233">
        <v>0</v>
      </c>
      <c r="D19" s="233">
        <v>0</v>
      </c>
      <c r="E19" s="233">
        <v>0</v>
      </c>
      <c r="F19" s="232">
        <v>8</v>
      </c>
      <c r="G19" s="232">
        <v>89</v>
      </c>
      <c r="H19" s="232">
        <v>679</v>
      </c>
      <c r="I19" s="232">
        <v>1054</v>
      </c>
      <c r="J19" s="232">
        <v>1066</v>
      </c>
      <c r="K19" s="232">
        <v>785</v>
      </c>
      <c r="L19" s="232">
        <v>462</v>
      </c>
      <c r="M19" s="232">
        <v>270</v>
      </c>
      <c r="N19" s="232">
        <v>253</v>
      </c>
      <c r="O19" s="232">
        <v>1209</v>
      </c>
      <c r="P19" s="34"/>
    </row>
    <row r="21" spans="1:16" x14ac:dyDescent="0.2">
      <c r="A21" s="750" t="s">
        <v>563</v>
      </c>
    </row>
  </sheetData>
  <mergeCells count="4">
    <mergeCell ref="B4:B5"/>
    <mergeCell ref="C4:O4"/>
    <mergeCell ref="A2:O2"/>
    <mergeCell ref="A4:A5"/>
  </mergeCells>
  <hyperlinks>
    <hyperlink ref="Q1" location="Indice!A34" display="INICIO"/>
  </hyperlinks>
  <printOptions horizontalCentered="1"/>
  <pageMargins left="0.70866141732283472" right="0.70866141732283472" top="1.1023622047244095" bottom="0.74803149606299213" header="0.31496062992125984" footer="0.31496062992125984"/>
  <pageSetup paperSize="9" scale="90" firstPageNumber="81" orientation="landscape" useFirstPageNumber="1" r:id="rId1"/>
  <headerFooter scaleWithDoc="0">
    <oddHeader>&amp;C&amp;G</oddHeader>
    <oddFooter>&amp;C&amp;"-,Negrita"&amp;20&amp;P</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R20"/>
  <sheetViews>
    <sheetView workbookViewId="0">
      <selection activeCell="A2" sqref="A2:P2"/>
    </sheetView>
  </sheetViews>
  <sheetFormatPr baseColWidth="10" defaultRowHeight="12.75" x14ac:dyDescent="0.2"/>
  <cols>
    <col min="1" max="1" width="15.85546875" style="2" customWidth="1"/>
    <col min="2" max="2" width="9" style="56" customWidth="1"/>
    <col min="3" max="15" width="8" style="56" customWidth="1"/>
    <col min="16" max="16" width="11.42578125" style="56" customWidth="1"/>
    <col min="17" max="16384" width="11.42578125" style="2"/>
  </cols>
  <sheetData>
    <row r="1" spans="1:18" s="67" customFormat="1" ht="15" x14ac:dyDescent="0.25">
      <c r="B1" s="126"/>
      <c r="C1" s="126"/>
      <c r="D1" s="126"/>
      <c r="E1" s="126"/>
      <c r="F1" s="126"/>
      <c r="G1" s="126"/>
      <c r="H1" s="126"/>
      <c r="I1" s="126"/>
      <c r="J1" s="126"/>
      <c r="K1" s="126"/>
      <c r="L1" s="126"/>
      <c r="M1" s="126"/>
      <c r="N1" s="126"/>
      <c r="O1" s="126"/>
      <c r="P1" s="126"/>
      <c r="R1" s="678" t="s">
        <v>344</v>
      </c>
    </row>
    <row r="2" spans="1:18" s="67" customFormat="1" ht="28.5" customHeight="1" x14ac:dyDescent="0.25">
      <c r="A2" s="828" t="s">
        <v>630</v>
      </c>
      <c r="B2" s="828"/>
      <c r="C2" s="828"/>
      <c r="D2" s="828"/>
      <c r="E2" s="828"/>
      <c r="F2" s="828"/>
      <c r="G2" s="828"/>
      <c r="H2" s="828"/>
      <c r="I2" s="828"/>
      <c r="J2" s="828"/>
      <c r="K2" s="828"/>
      <c r="L2" s="828"/>
      <c r="M2" s="828"/>
      <c r="N2" s="828"/>
      <c r="O2" s="828"/>
      <c r="P2" s="828"/>
    </row>
    <row r="3" spans="1:18" s="67" customFormat="1" ht="15" x14ac:dyDescent="0.25">
      <c r="A3" s="234"/>
      <c r="B3" s="235"/>
      <c r="C3" s="235"/>
      <c r="D3" s="235"/>
      <c r="E3" s="235"/>
      <c r="F3" s="235"/>
      <c r="G3" s="235"/>
      <c r="H3" s="235"/>
      <c r="I3" s="235"/>
      <c r="J3" s="235"/>
      <c r="K3" s="235"/>
      <c r="L3" s="235"/>
      <c r="M3" s="235"/>
      <c r="N3" s="235"/>
      <c r="O3" s="235"/>
      <c r="P3" s="235"/>
    </row>
    <row r="4" spans="1:18" s="127" customFormat="1" ht="15" x14ac:dyDescent="0.25">
      <c r="A4" s="888" t="s">
        <v>629</v>
      </c>
      <c r="B4" s="823" t="s">
        <v>254</v>
      </c>
      <c r="C4" s="823" t="s">
        <v>631</v>
      </c>
      <c r="D4" s="824"/>
      <c r="E4" s="824"/>
      <c r="F4" s="824"/>
      <c r="G4" s="824"/>
      <c r="H4" s="824"/>
      <c r="I4" s="824"/>
      <c r="J4" s="824"/>
      <c r="K4" s="824"/>
      <c r="L4" s="824"/>
      <c r="M4" s="824"/>
      <c r="N4" s="824"/>
      <c r="O4" s="824"/>
      <c r="P4" s="824"/>
    </row>
    <row r="5" spans="1:18" s="127" customFormat="1" ht="45" x14ac:dyDescent="0.25">
      <c r="A5" s="888"/>
      <c r="B5" s="824"/>
      <c r="C5" s="115" t="s">
        <v>255</v>
      </c>
      <c r="D5" s="115" t="s">
        <v>313</v>
      </c>
      <c r="E5" s="115" t="s">
        <v>314</v>
      </c>
      <c r="F5" s="115" t="s">
        <v>315</v>
      </c>
      <c r="G5" s="115" t="s">
        <v>316</v>
      </c>
      <c r="H5" s="115" t="s">
        <v>317</v>
      </c>
      <c r="I5" s="115" t="s">
        <v>318</v>
      </c>
      <c r="J5" s="115" t="s">
        <v>319</v>
      </c>
      <c r="K5" s="115" t="s">
        <v>320</v>
      </c>
      <c r="L5" s="115" t="s">
        <v>321</v>
      </c>
      <c r="M5" s="115" t="s">
        <v>322</v>
      </c>
      <c r="N5" s="115" t="s">
        <v>323</v>
      </c>
      <c r="O5" s="115" t="s">
        <v>324</v>
      </c>
      <c r="P5" s="115" t="s">
        <v>268</v>
      </c>
    </row>
    <row r="6" spans="1:18" ht="30.75" customHeight="1" x14ac:dyDescent="0.2">
      <c r="A6" s="236" t="s">
        <v>269</v>
      </c>
      <c r="B6" s="237">
        <v>20299</v>
      </c>
      <c r="C6" s="237">
        <v>1</v>
      </c>
      <c r="D6" s="237">
        <v>140</v>
      </c>
      <c r="E6" s="237">
        <v>1153</v>
      </c>
      <c r="F6" s="237">
        <v>2431</v>
      </c>
      <c r="G6" s="237">
        <v>2872</v>
      </c>
      <c r="H6" s="237">
        <v>2567</v>
      </c>
      <c r="I6" s="237">
        <v>2247</v>
      </c>
      <c r="J6" s="237">
        <v>1816</v>
      </c>
      <c r="K6" s="237">
        <v>1151</v>
      </c>
      <c r="L6" s="237">
        <v>744</v>
      </c>
      <c r="M6" s="237">
        <v>403</v>
      </c>
      <c r="N6" s="237">
        <v>203</v>
      </c>
      <c r="O6" s="237">
        <v>176</v>
      </c>
      <c r="P6" s="237">
        <v>4395</v>
      </c>
    </row>
    <row r="7" spans="1:18" ht="30.75" customHeight="1" x14ac:dyDescent="0.2">
      <c r="A7" s="61" t="s">
        <v>326</v>
      </c>
      <c r="B7" s="239">
        <v>272</v>
      </c>
      <c r="C7" s="240">
        <v>0</v>
      </c>
      <c r="D7" s="239">
        <v>14</v>
      </c>
      <c r="E7" s="239">
        <v>52</v>
      </c>
      <c r="F7" s="239">
        <v>46</v>
      </c>
      <c r="G7" s="239">
        <v>29</v>
      </c>
      <c r="H7" s="239">
        <v>24</v>
      </c>
      <c r="I7" s="239">
        <v>11</v>
      </c>
      <c r="J7" s="239">
        <v>14</v>
      </c>
      <c r="K7" s="239">
        <v>4</v>
      </c>
      <c r="L7" s="239">
        <v>4</v>
      </c>
      <c r="M7" s="239">
        <v>3</v>
      </c>
      <c r="N7" s="239">
        <v>3</v>
      </c>
      <c r="O7" s="239">
        <v>2</v>
      </c>
      <c r="P7" s="239">
        <v>66</v>
      </c>
    </row>
    <row r="8" spans="1:18" ht="30.75" customHeight="1" x14ac:dyDescent="0.2">
      <c r="A8" s="50" t="s">
        <v>327</v>
      </c>
      <c r="B8" s="237">
        <v>530</v>
      </c>
      <c r="C8" s="238">
        <v>0</v>
      </c>
      <c r="D8" s="237">
        <v>47</v>
      </c>
      <c r="E8" s="237">
        <v>136</v>
      </c>
      <c r="F8" s="237">
        <v>116</v>
      </c>
      <c r="G8" s="237">
        <v>54</v>
      </c>
      <c r="H8" s="237">
        <v>30</v>
      </c>
      <c r="I8" s="237">
        <v>22</v>
      </c>
      <c r="J8" s="237">
        <v>12</v>
      </c>
      <c r="K8" s="237">
        <v>6</v>
      </c>
      <c r="L8" s="237">
        <v>2</v>
      </c>
      <c r="M8" s="238">
        <v>0</v>
      </c>
      <c r="N8" s="237">
        <v>2</v>
      </c>
      <c r="O8" s="238">
        <v>0</v>
      </c>
      <c r="P8" s="237">
        <v>103</v>
      </c>
    </row>
    <row r="9" spans="1:18" ht="30.75" customHeight="1" x14ac:dyDescent="0.2">
      <c r="A9" s="61" t="s">
        <v>328</v>
      </c>
      <c r="B9" s="239">
        <v>833</v>
      </c>
      <c r="C9" s="239">
        <v>1</v>
      </c>
      <c r="D9" s="239">
        <v>26</v>
      </c>
      <c r="E9" s="239">
        <v>174</v>
      </c>
      <c r="F9" s="239">
        <v>196</v>
      </c>
      <c r="G9" s="239">
        <v>103</v>
      </c>
      <c r="H9" s="239">
        <v>46</v>
      </c>
      <c r="I9" s="239">
        <v>38</v>
      </c>
      <c r="J9" s="239">
        <v>24</v>
      </c>
      <c r="K9" s="239">
        <v>11</v>
      </c>
      <c r="L9" s="239">
        <v>3</v>
      </c>
      <c r="M9" s="239">
        <v>2</v>
      </c>
      <c r="N9" s="239">
        <v>1</v>
      </c>
      <c r="O9" s="239">
        <v>1</v>
      </c>
      <c r="P9" s="239">
        <v>207</v>
      </c>
    </row>
    <row r="10" spans="1:18" ht="30.75" customHeight="1" x14ac:dyDescent="0.2">
      <c r="A10" s="50" t="s">
        <v>329</v>
      </c>
      <c r="B10" s="237">
        <v>986</v>
      </c>
      <c r="C10" s="238">
        <v>0</v>
      </c>
      <c r="D10" s="237">
        <v>36</v>
      </c>
      <c r="E10" s="237">
        <v>210</v>
      </c>
      <c r="F10" s="237">
        <v>225</v>
      </c>
      <c r="G10" s="237">
        <v>136</v>
      </c>
      <c r="H10" s="237">
        <v>77</v>
      </c>
      <c r="I10" s="237">
        <v>37</v>
      </c>
      <c r="J10" s="237">
        <v>33</v>
      </c>
      <c r="K10" s="237">
        <v>19</v>
      </c>
      <c r="L10" s="237">
        <v>10</v>
      </c>
      <c r="M10" s="237">
        <v>2</v>
      </c>
      <c r="N10" s="237">
        <v>3</v>
      </c>
      <c r="O10" s="238">
        <v>0</v>
      </c>
      <c r="P10" s="237">
        <v>198</v>
      </c>
    </row>
    <row r="11" spans="1:18" ht="27" customHeight="1" x14ac:dyDescent="0.2">
      <c r="A11" s="61" t="s">
        <v>330</v>
      </c>
      <c r="B11" s="239">
        <v>976</v>
      </c>
      <c r="C11" s="240">
        <v>0</v>
      </c>
      <c r="D11" s="239">
        <v>12</v>
      </c>
      <c r="E11" s="239">
        <v>203</v>
      </c>
      <c r="F11" s="239">
        <v>267</v>
      </c>
      <c r="G11" s="239">
        <v>129</v>
      </c>
      <c r="H11" s="239">
        <v>63</v>
      </c>
      <c r="I11" s="239">
        <v>42</v>
      </c>
      <c r="J11" s="239">
        <v>29</v>
      </c>
      <c r="K11" s="239">
        <v>6</v>
      </c>
      <c r="L11" s="239">
        <v>9</v>
      </c>
      <c r="M11" s="239">
        <v>4</v>
      </c>
      <c r="N11" s="240">
        <v>0</v>
      </c>
      <c r="O11" s="239">
        <v>1</v>
      </c>
      <c r="P11" s="239">
        <v>211</v>
      </c>
    </row>
    <row r="12" spans="1:18" ht="30.75" customHeight="1" x14ac:dyDescent="0.2">
      <c r="A12" s="50" t="s">
        <v>331</v>
      </c>
      <c r="B12" s="237">
        <v>1010</v>
      </c>
      <c r="C12" s="238">
        <v>0</v>
      </c>
      <c r="D12" s="237">
        <v>1</v>
      </c>
      <c r="E12" s="237">
        <v>163</v>
      </c>
      <c r="F12" s="237">
        <v>277</v>
      </c>
      <c r="G12" s="237">
        <v>165</v>
      </c>
      <c r="H12" s="237">
        <v>87</v>
      </c>
      <c r="I12" s="237">
        <v>45</v>
      </c>
      <c r="J12" s="237">
        <v>20</v>
      </c>
      <c r="K12" s="237">
        <v>11</v>
      </c>
      <c r="L12" s="237">
        <v>9</v>
      </c>
      <c r="M12" s="237">
        <v>3</v>
      </c>
      <c r="N12" s="238">
        <v>0</v>
      </c>
      <c r="O12" s="237">
        <v>3</v>
      </c>
      <c r="P12" s="237">
        <v>226</v>
      </c>
    </row>
    <row r="13" spans="1:18" ht="30.75" customHeight="1" x14ac:dyDescent="0.2">
      <c r="A13" s="61" t="s">
        <v>332</v>
      </c>
      <c r="B13" s="239">
        <v>951</v>
      </c>
      <c r="C13" s="240">
        <v>0</v>
      </c>
      <c r="D13" s="239">
        <v>4</v>
      </c>
      <c r="E13" s="239">
        <v>95</v>
      </c>
      <c r="F13" s="239">
        <v>273</v>
      </c>
      <c r="G13" s="239">
        <v>185</v>
      </c>
      <c r="H13" s="239">
        <v>76</v>
      </c>
      <c r="I13" s="239">
        <v>30</v>
      </c>
      <c r="J13" s="239">
        <v>34</v>
      </c>
      <c r="K13" s="239">
        <v>15</v>
      </c>
      <c r="L13" s="239">
        <v>6</v>
      </c>
      <c r="M13" s="239">
        <v>5</v>
      </c>
      <c r="N13" s="239">
        <v>2</v>
      </c>
      <c r="O13" s="239">
        <v>4</v>
      </c>
      <c r="P13" s="239">
        <v>222</v>
      </c>
    </row>
    <row r="14" spans="1:18" ht="30.75" customHeight="1" x14ac:dyDescent="0.2">
      <c r="A14" s="50" t="s">
        <v>333</v>
      </c>
      <c r="B14" s="237">
        <v>765</v>
      </c>
      <c r="C14" s="238">
        <v>0</v>
      </c>
      <c r="D14" s="238">
        <v>0</v>
      </c>
      <c r="E14" s="237">
        <v>48</v>
      </c>
      <c r="F14" s="237">
        <v>238</v>
      </c>
      <c r="G14" s="237">
        <v>152</v>
      </c>
      <c r="H14" s="237">
        <v>63</v>
      </c>
      <c r="I14" s="237">
        <v>40</v>
      </c>
      <c r="J14" s="237">
        <v>18</v>
      </c>
      <c r="K14" s="237">
        <v>14</v>
      </c>
      <c r="L14" s="237">
        <v>7</v>
      </c>
      <c r="M14" s="237">
        <v>3</v>
      </c>
      <c r="N14" s="237">
        <v>1</v>
      </c>
      <c r="O14" s="238">
        <v>0</v>
      </c>
      <c r="P14" s="237">
        <v>181</v>
      </c>
    </row>
    <row r="15" spans="1:18" ht="30.75" customHeight="1" x14ac:dyDescent="0.2">
      <c r="A15" s="61" t="s">
        <v>334</v>
      </c>
      <c r="B15" s="239">
        <v>749</v>
      </c>
      <c r="C15" s="240">
        <v>0</v>
      </c>
      <c r="D15" s="240">
        <v>0</v>
      </c>
      <c r="E15" s="239">
        <v>29</v>
      </c>
      <c r="F15" s="239">
        <v>201</v>
      </c>
      <c r="G15" s="239">
        <v>182</v>
      </c>
      <c r="H15" s="239">
        <v>85</v>
      </c>
      <c r="I15" s="239">
        <v>31</v>
      </c>
      <c r="J15" s="239">
        <v>26</v>
      </c>
      <c r="K15" s="239">
        <v>14</v>
      </c>
      <c r="L15" s="239">
        <v>7</v>
      </c>
      <c r="M15" s="239">
        <v>4</v>
      </c>
      <c r="N15" s="239">
        <v>1</v>
      </c>
      <c r="O15" s="239">
        <v>2</v>
      </c>
      <c r="P15" s="239">
        <v>167</v>
      </c>
    </row>
    <row r="16" spans="1:18" ht="30.75" customHeight="1" x14ac:dyDescent="0.2">
      <c r="A16" s="50" t="s">
        <v>335</v>
      </c>
      <c r="B16" s="237">
        <v>753</v>
      </c>
      <c r="C16" s="238">
        <v>0</v>
      </c>
      <c r="D16" s="238">
        <v>0</v>
      </c>
      <c r="E16" s="237">
        <v>24</v>
      </c>
      <c r="F16" s="237">
        <v>197</v>
      </c>
      <c r="G16" s="237">
        <v>188</v>
      </c>
      <c r="H16" s="237">
        <v>85</v>
      </c>
      <c r="I16" s="237">
        <v>38</v>
      </c>
      <c r="J16" s="237">
        <v>18</v>
      </c>
      <c r="K16" s="237">
        <v>11</v>
      </c>
      <c r="L16" s="237">
        <v>7</v>
      </c>
      <c r="M16" s="237">
        <v>4</v>
      </c>
      <c r="N16" s="237">
        <v>1</v>
      </c>
      <c r="O16" s="237">
        <v>1</v>
      </c>
      <c r="P16" s="237">
        <v>179</v>
      </c>
    </row>
    <row r="17" spans="1:16" ht="30.75" customHeight="1" x14ac:dyDescent="0.2">
      <c r="A17" s="61" t="s">
        <v>336</v>
      </c>
      <c r="B17" s="239">
        <v>3629</v>
      </c>
      <c r="C17" s="240">
        <v>0</v>
      </c>
      <c r="D17" s="240">
        <v>0</v>
      </c>
      <c r="E17" s="239">
        <v>19</v>
      </c>
      <c r="F17" s="239">
        <v>379</v>
      </c>
      <c r="G17" s="239">
        <v>1137</v>
      </c>
      <c r="H17" s="239">
        <v>710</v>
      </c>
      <c r="I17" s="239">
        <v>306</v>
      </c>
      <c r="J17" s="239">
        <v>156</v>
      </c>
      <c r="K17" s="239">
        <v>92</v>
      </c>
      <c r="L17" s="239">
        <v>49</v>
      </c>
      <c r="M17" s="239">
        <v>17</v>
      </c>
      <c r="N17" s="239">
        <v>2</v>
      </c>
      <c r="O17" s="239">
        <v>5</v>
      </c>
      <c r="P17" s="239">
        <v>757</v>
      </c>
    </row>
    <row r="18" spans="1:16" ht="30.75" customHeight="1" x14ac:dyDescent="0.2">
      <c r="A18" s="50" t="s">
        <v>256</v>
      </c>
      <c r="B18" s="237">
        <v>2970</v>
      </c>
      <c r="C18" s="238">
        <v>0</v>
      </c>
      <c r="D18" s="238">
        <v>0</v>
      </c>
      <c r="E18" s="238">
        <v>0</v>
      </c>
      <c r="F18" s="237">
        <v>16</v>
      </c>
      <c r="G18" s="237">
        <v>377</v>
      </c>
      <c r="H18" s="237">
        <v>883</v>
      </c>
      <c r="I18" s="237">
        <v>589</v>
      </c>
      <c r="J18" s="237">
        <v>271</v>
      </c>
      <c r="K18" s="237">
        <v>89</v>
      </c>
      <c r="L18" s="237">
        <v>48</v>
      </c>
      <c r="M18" s="237">
        <v>18</v>
      </c>
      <c r="N18" s="237">
        <v>12</v>
      </c>
      <c r="O18" s="237">
        <v>12</v>
      </c>
      <c r="P18" s="237">
        <v>655</v>
      </c>
    </row>
    <row r="19" spans="1:16" ht="30.75" customHeight="1" x14ac:dyDescent="0.2">
      <c r="A19" s="61" t="s">
        <v>337</v>
      </c>
      <c r="B19" s="239">
        <v>5875</v>
      </c>
      <c r="C19" s="240">
        <v>0</v>
      </c>
      <c r="D19" s="240">
        <v>0</v>
      </c>
      <c r="E19" s="240">
        <v>0</v>
      </c>
      <c r="F19" s="240">
        <v>0</v>
      </c>
      <c r="G19" s="239">
        <v>35</v>
      </c>
      <c r="H19" s="239">
        <v>338</v>
      </c>
      <c r="I19" s="239">
        <v>1018</v>
      </c>
      <c r="J19" s="239">
        <v>1161</v>
      </c>
      <c r="K19" s="239">
        <v>859</v>
      </c>
      <c r="L19" s="239">
        <v>583</v>
      </c>
      <c r="M19" s="239">
        <v>338</v>
      </c>
      <c r="N19" s="239">
        <v>175</v>
      </c>
      <c r="O19" s="239">
        <v>145</v>
      </c>
      <c r="P19" s="239">
        <v>1223</v>
      </c>
    </row>
    <row r="20" spans="1:16" x14ac:dyDescent="0.2">
      <c r="A20" s="750" t="s">
        <v>563</v>
      </c>
    </row>
  </sheetData>
  <mergeCells count="4">
    <mergeCell ref="B4:B5"/>
    <mergeCell ref="C4:P4"/>
    <mergeCell ref="A2:P2"/>
    <mergeCell ref="A4:A5"/>
  </mergeCells>
  <hyperlinks>
    <hyperlink ref="R1" location="Indice!A35" display="INICIO"/>
  </hyperlinks>
  <printOptions horizontalCentered="1"/>
  <pageMargins left="0.70866141732283472" right="0.70866141732283472" top="1.1023622047244095" bottom="0.74803149606299213" header="0.31496062992125984" footer="0.31496062992125984"/>
  <pageSetup paperSize="9" scale="85" firstPageNumber="82" orientation="landscape" useFirstPageNumber="1" r:id="rId1"/>
  <headerFooter scaleWithDoc="0">
    <oddHeader>&amp;C&amp;G</oddHeader>
    <oddFooter>&amp;C&amp;"-,Negrita"&amp;20&amp;P</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K21"/>
  <sheetViews>
    <sheetView workbookViewId="0">
      <selection activeCell="A2" sqref="A2:N2"/>
    </sheetView>
  </sheetViews>
  <sheetFormatPr baseColWidth="10" defaultRowHeight="12.75" x14ac:dyDescent="0.2"/>
  <cols>
    <col min="1" max="1" width="19.42578125" style="2" customWidth="1"/>
    <col min="2" max="10" width="11.42578125" style="241"/>
    <col min="11" max="16384" width="11.42578125" style="2"/>
  </cols>
  <sheetData>
    <row r="1" spans="1:11" x14ac:dyDescent="0.2">
      <c r="K1" s="678" t="s">
        <v>344</v>
      </c>
    </row>
    <row r="2" spans="1:11" s="67" customFormat="1" ht="29.25" customHeight="1" x14ac:dyDescent="0.25">
      <c r="A2" s="833" t="s">
        <v>633</v>
      </c>
      <c r="B2" s="833"/>
      <c r="C2" s="833"/>
      <c r="D2" s="833"/>
      <c r="E2" s="833"/>
      <c r="F2" s="833"/>
      <c r="G2" s="833"/>
      <c r="H2" s="833"/>
      <c r="I2" s="833"/>
      <c r="J2" s="833"/>
    </row>
    <row r="3" spans="1:11" s="67" customFormat="1" ht="15" x14ac:dyDescent="0.25">
      <c r="A3" s="116"/>
      <c r="B3" s="242"/>
      <c r="C3" s="242"/>
      <c r="D3" s="242"/>
      <c r="E3" s="242"/>
      <c r="F3" s="242"/>
      <c r="G3" s="242"/>
      <c r="H3" s="242"/>
      <c r="I3" s="242"/>
      <c r="J3" s="242"/>
    </row>
    <row r="4" spans="1:11" s="127" customFormat="1" ht="15" x14ac:dyDescent="0.25">
      <c r="A4" s="891" t="s">
        <v>629</v>
      </c>
      <c r="B4" s="889" t="s">
        <v>254</v>
      </c>
      <c r="C4" s="889" t="s">
        <v>632</v>
      </c>
      <c r="D4" s="890"/>
      <c r="E4" s="890"/>
      <c r="F4" s="890"/>
      <c r="G4" s="890"/>
      <c r="H4" s="890"/>
      <c r="I4" s="890"/>
      <c r="J4" s="890"/>
    </row>
    <row r="5" spans="1:11" s="127" customFormat="1" ht="18.75" customHeight="1" x14ac:dyDescent="0.25">
      <c r="A5" s="891"/>
      <c r="B5" s="890"/>
      <c r="C5" s="247" t="s">
        <v>276</v>
      </c>
      <c r="D5" s="247">
        <v>1</v>
      </c>
      <c r="E5" s="247">
        <v>2</v>
      </c>
      <c r="F5" s="247">
        <v>3</v>
      </c>
      <c r="G5" s="247">
        <v>4</v>
      </c>
      <c r="H5" s="247">
        <v>5</v>
      </c>
      <c r="I5" s="247">
        <v>6</v>
      </c>
      <c r="J5" s="247" t="s">
        <v>339</v>
      </c>
    </row>
    <row r="6" spans="1:11" ht="21" customHeight="1" x14ac:dyDescent="0.2">
      <c r="A6" s="243" t="s">
        <v>269</v>
      </c>
      <c r="B6" s="244">
        <v>20299</v>
      </c>
      <c r="C6" s="244">
        <v>18922</v>
      </c>
      <c r="D6" s="244">
        <v>788</v>
      </c>
      <c r="E6" s="244">
        <v>372</v>
      </c>
      <c r="F6" s="244">
        <v>123</v>
      </c>
      <c r="G6" s="244">
        <v>51</v>
      </c>
      <c r="H6" s="244">
        <v>12</v>
      </c>
      <c r="I6" s="244">
        <v>6</v>
      </c>
      <c r="J6" s="244">
        <v>25</v>
      </c>
    </row>
    <row r="7" spans="1:11" ht="21" customHeight="1" x14ac:dyDescent="0.2">
      <c r="A7" s="76" t="s">
        <v>326</v>
      </c>
      <c r="B7" s="248">
        <v>272</v>
      </c>
      <c r="C7" s="248">
        <v>264</v>
      </c>
      <c r="D7" s="248">
        <v>3</v>
      </c>
      <c r="E7" s="248">
        <v>4</v>
      </c>
      <c r="F7" s="248">
        <v>1</v>
      </c>
      <c r="G7" s="249">
        <v>0</v>
      </c>
      <c r="H7" s="249">
        <v>0</v>
      </c>
      <c r="I7" s="249">
        <v>0</v>
      </c>
      <c r="J7" s="249">
        <v>0</v>
      </c>
    </row>
    <row r="8" spans="1:11" ht="21" customHeight="1" x14ac:dyDescent="0.2">
      <c r="A8" s="71" t="s">
        <v>327</v>
      </c>
      <c r="B8" s="245">
        <v>530</v>
      </c>
      <c r="C8" s="245">
        <v>516</v>
      </c>
      <c r="D8" s="245">
        <v>9</v>
      </c>
      <c r="E8" s="245">
        <v>5</v>
      </c>
      <c r="F8" s="246">
        <v>0</v>
      </c>
      <c r="G8" s="246">
        <v>0</v>
      </c>
      <c r="H8" s="246">
        <v>0</v>
      </c>
      <c r="I8" s="246">
        <v>0</v>
      </c>
      <c r="J8" s="246">
        <v>0</v>
      </c>
    </row>
    <row r="9" spans="1:11" ht="21" customHeight="1" x14ac:dyDescent="0.2">
      <c r="A9" s="76" t="s">
        <v>328</v>
      </c>
      <c r="B9" s="248">
        <v>833</v>
      </c>
      <c r="C9" s="248">
        <v>791</v>
      </c>
      <c r="D9" s="248">
        <v>32</v>
      </c>
      <c r="E9" s="248">
        <v>7</v>
      </c>
      <c r="F9" s="248">
        <v>1</v>
      </c>
      <c r="G9" s="248">
        <v>1</v>
      </c>
      <c r="H9" s="249">
        <v>0</v>
      </c>
      <c r="I9" s="249">
        <v>0</v>
      </c>
      <c r="J9" s="248">
        <v>1</v>
      </c>
    </row>
    <row r="10" spans="1:11" ht="21" customHeight="1" x14ac:dyDescent="0.2">
      <c r="A10" s="71" t="s">
        <v>329</v>
      </c>
      <c r="B10" s="245">
        <v>986</v>
      </c>
      <c r="C10" s="245">
        <v>934</v>
      </c>
      <c r="D10" s="245">
        <v>48</v>
      </c>
      <c r="E10" s="245">
        <v>4</v>
      </c>
      <c r="F10" s="246">
        <v>0</v>
      </c>
      <c r="G10" s="246">
        <v>0</v>
      </c>
      <c r="H10" s="246">
        <v>0</v>
      </c>
      <c r="I10" s="246">
        <v>0</v>
      </c>
      <c r="J10" s="246">
        <v>0</v>
      </c>
    </row>
    <row r="11" spans="1:11" ht="21" customHeight="1" x14ac:dyDescent="0.2">
      <c r="A11" s="76" t="s">
        <v>330</v>
      </c>
      <c r="B11" s="248">
        <v>976</v>
      </c>
      <c r="C11" s="248">
        <v>910</v>
      </c>
      <c r="D11" s="248">
        <v>48</v>
      </c>
      <c r="E11" s="248">
        <v>11</v>
      </c>
      <c r="F11" s="248">
        <v>3</v>
      </c>
      <c r="G11" s="249">
        <v>0</v>
      </c>
      <c r="H11" s="248">
        <v>1</v>
      </c>
      <c r="I11" s="249">
        <v>0</v>
      </c>
      <c r="J11" s="248">
        <v>3</v>
      </c>
    </row>
    <row r="12" spans="1:11" ht="21" customHeight="1" x14ac:dyDescent="0.2">
      <c r="A12" s="71" t="s">
        <v>331</v>
      </c>
      <c r="B12" s="245">
        <v>1010</v>
      </c>
      <c r="C12" s="245">
        <v>945</v>
      </c>
      <c r="D12" s="245">
        <v>49</v>
      </c>
      <c r="E12" s="245">
        <v>14</v>
      </c>
      <c r="F12" s="245">
        <v>2</v>
      </c>
      <c r="G12" s="246">
        <v>0</v>
      </c>
      <c r="H12" s="246">
        <v>0</v>
      </c>
      <c r="I12" s="246">
        <v>0</v>
      </c>
      <c r="J12" s="246">
        <v>0</v>
      </c>
    </row>
    <row r="13" spans="1:11" ht="21" customHeight="1" x14ac:dyDescent="0.2">
      <c r="A13" s="76" t="s">
        <v>332</v>
      </c>
      <c r="B13" s="248">
        <v>951</v>
      </c>
      <c r="C13" s="248">
        <v>894</v>
      </c>
      <c r="D13" s="248">
        <v>42</v>
      </c>
      <c r="E13" s="248">
        <v>10</v>
      </c>
      <c r="F13" s="248">
        <v>5</v>
      </c>
      <c r="G13" s="249">
        <v>0</v>
      </c>
      <c r="H13" s="249">
        <v>0</v>
      </c>
      <c r="I13" s="249">
        <v>0</v>
      </c>
      <c r="J13" s="249">
        <v>0</v>
      </c>
    </row>
    <row r="14" spans="1:11" ht="21" customHeight="1" x14ac:dyDescent="0.2">
      <c r="A14" s="71" t="s">
        <v>333</v>
      </c>
      <c r="B14" s="245">
        <v>765</v>
      </c>
      <c r="C14" s="245">
        <v>717</v>
      </c>
      <c r="D14" s="245">
        <v>34</v>
      </c>
      <c r="E14" s="245">
        <v>12</v>
      </c>
      <c r="F14" s="245">
        <v>1</v>
      </c>
      <c r="G14" s="245">
        <v>1</v>
      </c>
      <c r="H14" s="246">
        <v>0</v>
      </c>
      <c r="I14" s="246">
        <v>0</v>
      </c>
      <c r="J14" s="246">
        <v>0</v>
      </c>
    </row>
    <row r="15" spans="1:11" ht="21" customHeight="1" x14ac:dyDescent="0.2">
      <c r="A15" s="76" t="s">
        <v>334</v>
      </c>
      <c r="B15" s="248">
        <v>749</v>
      </c>
      <c r="C15" s="248">
        <v>704</v>
      </c>
      <c r="D15" s="248">
        <v>26</v>
      </c>
      <c r="E15" s="248">
        <v>12</v>
      </c>
      <c r="F15" s="248">
        <v>4</v>
      </c>
      <c r="G15" s="248">
        <v>2</v>
      </c>
      <c r="H15" s="249">
        <v>0</v>
      </c>
      <c r="I15" s="249">
        <v>0</v>
      </c>
      <c r="J15" s="248">
        <v>1</v>
      </c>
    </row>
    <row r="16" spans="1:11" ht="21" customHeight="1" x14ac:dyDescent="0.2">
      <c r="A16" s="71" t="s">
        <v>335</v>
      </c>
      <c r="B16" s="245">
        <v>753</v>
      </c>
      <c r="C16" s="245">
        <v>700</v>
      </c>
      <c r="D16" s="245">
        <v>36</v>
      </c>
      <c r="E16" s="245">
        <v>11</v>
      </c>
      <c r="F16" s="245">
        <v>5</v>
      </c>
      <c r="G16" s="245">
        <v>1</v>
      </c>
      <c r="H16" s="246">
        <v>0</v>
      </c>
      <c r="I16" s="246">
        <v>0</v>
      </c>
      <c r="J16" s="246">
        <v>0</v>
      </c>
    </row>
    <row r="17" spans="1:10" ht="21" customHeight="1" x14ac:dyDescent="0.2">
      <c r="A17" s="76" t="s">
        <v>336</v>
      </c>
      <c r="B17" s="248">
        <v>3629</v>
      </c>
      <c r="C17" s="248">
        <v>3321</v>
      </c>
      <c r="D17" s="248">
        <v>151</v>
      </c>
      <c r="E17" s="248">
        <v>109</v>
      </c>
      <c r="F17" s="248">
        <v>25</v>
      </c>
      <c r="G17" s="248">
        <v>13</v>
      </c>
      <c r="H17" s="248">
        <v>2</v>
      </c>
      <c r="I17" s="249">
        <v>0</v>
      </c>
      <c r="J17" s="248">
        <v>8</v>
      </c>
    </row>
    <row r="18" spans="1:10" ht="21" customHeight="1" x14ac:dyDescent="0.2">
      <c r="A18" s="71" t="s">
        <v>256</v>
      </c>
      <c r="B18" s="245">
        <v>2970</v>
      </c>
      <c r="C18" s="245">
        <v>2671</v>
      </c>
      <c r="D18" s="245">
        <v>135</v>
      </c>
      <c r="E18" s="245">
        <v>101</v>
      </c>
      <c r="F18" s="245">
        <v>43</v>
      </c>
      <c r="G18" s="245">
        <v>14</v>
      </c>
      <c r="H18" s="245">
        <v>2</v>
      </c>
      <c r="I18" s="245">
        <v>1</v>
      </c>
      <c r="J18" s="245">
        <v>3</v>
      </c>
    </row>
    <row r="19" spans="1:10" ht="21" customHeight="1" x14ac:dyDescent="0.2">
      <c r="A19" s="76" t="s">
        <v>337</v>
      </c>
      <c r="B19" s="248">
        <v>5875</v>
      </c>
      <c r="C19" s="248">
        <v>5555</v>
      </c>
      <c r="D19" s="248">
        <v>175</v>
      </c>
      <c r="E19" s="248">
        <v>72</v>
      </c>
      <c r="F19" s="248">
        <v>33</v>
      </c>
      <c r="G19" s="248">
        <v>19</v>
      </c>
      <c r="H19" s="248">
        <v>7</v>
      </c>
      <c r="I19" s="248">
        <v>5</v>
      </c>
      <c r="J19" s="248">
        <v>9</v>
      </c>
    </row>
    <row r="21" spans="1:10" x14ac:dyDescent="0.2">
      <c r="A21" s="750" t="s">
        <v>563</v>
      </c>
    </row>
  </sheetData>
  <mergeCells count="4">
    <mergeCell ref="B4:B5"/>
    <mergeCell ref="C4:J4"/>
    <mergeCell ref="A2:J2"/>
    <mergeCell ref="A4:A5"/>
  </mergeCells>
  <hyperlinks>
    <hyperlink ref="K1" location="Indice!A36" display="INICIO"/>
  </hyperlinks>
  <printOptions horizontalCentered="1"/>
  <pageMargins left="0.70866141732283472" right="0.70866141732283472" top="1.1023622047244095" bottom="0.74803149606299213" header="0.31496062992125984" footer="0.31496062992125984"/>
  <pageSetup paperSize="9" firstPageNumber="83" orientation="landscape" useFirstPageNumber="1" r:id="rId1"/>
  <headerFooter scaleWithDoc="0">
    <oddHeader>&amp;C&amp;G</oddHeader>
    <oddFooter>&amp;C&amp;"-,Negrita"&amp;20&amp;P</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K21"/>
  <sheetViews>
    <sheetView topLeftCell="A13" workbookViewId="0">
      <selection activeCell="A2" sqref="A2:N2"/>
    </sheetView>
  </sheetViews>
  <sheetFormatPr baseColWidth="10" defaultColWidth="18.42578125" defaultRowHeight="12.75" x14ac:dyDescent="0.2"/>
  <cols>
    <col min="1" max="1" width="20.5703125" style="2" customWidth="1"/>
    <col min="2" max="2" width="11.140625" style="56" customWidth="1"/>
    <col min="3" max="9" width="11.7109375" style="56" customWidth="1"/>
    <col min="10" max="10" width="12.42578125" style="56" customWidth="1"/>
    <col min="11" max="11" width="14.140625" style="2" customWidth="1"/>
    <col min="12" max="16384" width="18.42578125" style="2"/>
  </cols>
  <sheetData>
    <row r="1" spans="1:11" x14ac:dyDescent="0.2">
      <c r="K1" s="678" t="s">
        <v>344</v>
      </c>
    </row>
    <row r="2" spans="1:11" s="67" customFormat="1" ht="33" customHeight="1" x14ac:dyDescent="0.25">
      <c r="A2" s="842" t="s">
        <v>635</v>
      </c>
      <c r="B2" s="842"/>
      <c r="C2" s="842"/>
      <c r="D2" s="842"/>
      <c r="E2" s="842"/>
      <c r="F2" s="842"/>
      <c r="G2" s="842"/>
      <c r="H2" s="842"/>
      <c r="I2" s="842"/>
      <c r="J2" s="842"/>
    </row>
    <row r="3" spans="1:11" s="67" customFormat="1" ht="15" x14ac:dyDescent="0.25">
      <c r="A3" s="118"/>
      <c r="B3" s="250"/>
      <c r="C3" s="250"/>
      <c r="D3" s="250"/>
      <c r="E3" s="250"/>
      <c r="F3" s="250"/>
      <c r="G3" s="250"/>
      <c r="H3" s="250"/>
      <c r="I3" s="250"/>
      <c r="J3" s="250"/>
    </row>
    <row r="4" spans="1:11" s="127" customFormat="1" ht="15" x14ac:dyDescent="0.25">
      <c r="A4" s="844" t="s">
        <v>629</v>
      </c>
      <c r="B4" s="840" t="s">
        <v>254</v>
      </c>
      <c r="C4" s="840" t="s">
        <v>634</v>
      </c>
      <c r="D4" s="841"/>
      <c r="E4" s="841"/>
      <c r="F4" s="841"/>
      <c r="G4" s="841"/>
      <c r="H4" s="841"/>
      <c r="I4" s="841"/>
      <c r="J4" s="841"/>
    </row>
    <row r="5" spans="1:11" s="127" customFormat="1" ht="22.5" customHeight="1" x14ac:dyDescent="0.25">
      <c r="A5" s="844"/>
      <c r="B5" s="841"/>
      <c r="C5" s="117" t="s">
        <v>276</v>
      </c>
      <c r="D5" s="117">
        <v>1</v>
      </c>
      <c r="E5" s="117">
        <v>2</v>
      </c>
      <c r="F5" s="117">
        <v>3</v>
      </c>
      <c r="G5" s="117">
        <v>4</v>
      </c>
      <c r="H5" s="117">
        <v>5</v>
      </c>
      <c r="I5" s="117">
        <v>6</v>
      </c>
      <c r="J5" s="117" t="s">
        <v>340</v>
      </c>
    </row>
    <row r="6" spans="1:11" ht="21" customHeight="1" x14ac:dyDescent="0.2">
      <c r="A6" s="95" t="s">
        <v>269</v>
      </c>
      <c r="B6" s="253">
        <v>20299</v>
      </c>
      <c r="C6" s="253">
        <v>10256</v>
      </c>
      <c r="D6" s="253">
        <v>5718</v>
      </c>
      <c r="E6" s="253">
        <v>3134</v>
      </c>
      <c r="F6" s="253">
        <v>940</v>
      </c>
      <c r="G6" s="253">
        <v>175</v>
      </c>
      <c r="H6" s="253">
        <v>49</v>
      </c>
      <c r="I6" s="253">
        <v>11</v>
      </c>
      <c r="J6" s="253">
        <v>16</v>
      </c>
    </row>
    <row r="7" spans="1:11" ht="21" customHeight="1" x14ac:dyDescent="0.2">
      <c r="A7" s="98" t="s">
        <v>326</v>
      </c>
      <c r="B7" s="97">
        <v>272</v>
      </c>
      <c r="C7" s="97">
        <v>226</v>
      </c>
      <c r="D7" s="97">
        <v>29</v>
      </c>
      <c r="E7" s="97">
        <v>13</v>
      </c>
      <c r="F7" s="97">
        <v>2</v>
      </c>
      <c r="G7" s="97">
        <v>2</v>
      </c>
      <c r="H7" s="252">
        <v>0</v>
      </c>
      <c r="I7" s="252">
        <v>0</v>
      </c>
      <c r="J7" s="252">
        <v>0</v>
      </c>
    </row>
    <row r="8" spans="1:11" ht="21" customHeight="1" x14ac:dyDescent="0.2">
      <c r="A8" s="91" t="s">
        <v>327</v>
      </c>
      <c r="B8" s="89">
        <v>530</v>
      </c>
      <c r="C8" s="89">
        <v>412</v>
      </c>
      <c r="D8" s="89">
        <v>99</v>
      </c>
      <c r="E8" s="89">
        <v>16</v>
      </c>
      <c r="F8" s="89">
        <v>3</v>
      </c>
      <c r="G8" s="251">
        <v>0</v>
      </c>
      <c r="H8" s="251">
        <v>0</v>
      </c>
      <c r="I8" s="251">
        <v>0</v>
      </c>
      <c r="J8" s="251">
        <v>0</v>
      </c>
    </row>
    <row r="9" spans="1:11" ht="21" customHeight="1" x14ac:dyDescent="0.2">
      <c r="A9" s="98" t="s">
        <v>328</v>
      </c>
      <c r="B9" s="97">
        <v>833</v>
      </c>
      <c r="C9" s="97">
        <v>599</v>
      </c>
      <c r="D9" s="97">
        <v>202</v>
      </c>
      <c r="E9" s="97">
        <v>28</v>
      </c>
      <c r="F9" s="97">
        <v>4</v>
      </c>
      <c r="G9" s="252">
        <v>0</v>
      </c>
      <c r="H9" s="252">
        <v>0</v>
      </c>
      <c r="I9" s="252">
        <v>0</v>
      </c>
      <c r="J9" s="252">
        <v>0</v>
      </c>
    </row>
    <row r="10" spans="1:11" ht="21" customHeight="1" x14ac:dyDescent="0.2">
      <c r="A10" s="91" t="s">
        <v>329</v>
      </c>
      <c r="B10" s="89">
        <v>986</v>
      </c>
      <c r="C10" s="89">
        <v>618</v>
      </c>
      <c r="D10" s="89">
        <v>313</v>
      </c>
      <c r="E10" s="89">
        <v>47</v>
      </c>
      <c r="F10" s="89">
        <v>8</v>
      </c>
      <c r="G10" s="251">
        <v>0</v>
      </c>
      <c r="H10" s="251">
        <v>0</v>
      </c>
      <c r="I10" s="251">
        <v>0</v>
      </c>
      <c r="J10" s="251">
        <v>0</v>
      </c>
    </row>
    <row r="11" spans="1:11" ht="21" customHeight="1" x14ac:dyDescent="0.2">
      <c r="A11" s="98" t="s">
        <v>330</v>
      </c>
      <c r="B11" s="97">
        <v>976</v>
      </c>
      <c r="C11" s="97">
        <v>514</v>
      </c>
      <c r="D11" s="97">
        <v>381</v>
      </c>
      <c r="E11" s="97">
        <v>70</v>
      </c>
      <c r="F11" s="97">
        <v>8</v>
      </c>
      <c r="G11" s="97">
        <v>1</v>
      </c>
      <c r="H11" s="97">
        <v>2</v>
      </c>
      <c r="I11" s="252">
        <v>0</v>
      </c>
      <c r="J11" s="252">
        <v>0</v>
      </c>
    </row>
    <row r="12" spans="1:11" ht="21" customHeight="1" x14ac:dyDescent="0.2">
      <c r="A12" s="91" t="s">
        <v>331</v>
      </c>
      <c r="B12" s="89">
        <v>1010</v>
      </c>
      <c r="C12" s="89">
        <v>491</v>
      </c>
      <c r="D12" s="89">
        <v>387</v>
      </c>
      <c r="E12" s="89">
        <v>111</v>
      </c>
      <c r="F12" s="89">
        <v>17</v>
      </c>
      <c r="G12" s="89">
        <v>3</v>
      </c>
      <c r="H12" s="89">
        <v>1</v>
      </c>
      <c r="I12" s="251">
        <v>0</v>
      </c>
      <c r="J12" s="251">
        <v>0</v>
      </c>
    </row>
    <row r="13" spans="1:11" ht="21" customHeight="1" x14ac:dyDescent="0.2">
      <c r="A13" s="98" t="s">
        <v>332</v>
      </c>
      <c r="B13" s="97">
        <v>951</v>
      </c>
      <c r="C13" s="97">
        <v>436</v>
      </c>
      <c r="D13" s="97">
        <v>380</v>
      </c>
      <c r="E13" s="97">
        <v>113</v>
      </c>
      <c r="F13" s="97">
        <v>17</v>
      </c>
      <c r="G13" s="97">
        <v>5</v>
      </c>
      <c r="H13" s="252">
        <v>0</v>
      </c>
      <c r="I13" s="252">
        <v>0</v>
      </c>
      <c r="J13" s="252">
        <v>0</v>
      </c>
    </row>
    <row r="14" spans="1:11" ht="21" customHeight="1" x14ac:dyDescent="0.2">
      <c r="A14" s="91" t="s">
        <v>333</v>
      </c>
      <c r="B14" s="89">
        <v>765</v>
      </c>
      <c r="C14" s="89">
        <v>297</v>
      </c>
      <c r="D14" s="89">
        <v>329</v>
      </c>
      <c r="E14" s="89">
        <v>118</v>
      </c>
      <c r="F14" s="89">
        <v>14</v>
      </c>
      <c r="G14" s="89">
        <v>6</v>
      </c>
      <c r="H14" s="251">
        <v>0</v>
      </c>
      <c r="I14" s="251">
        <v>0</v>
      </c>
      <c r="J14" s="89">
        <v>1</v>
      </c>
    </row>
    <row r="15" spans="1:11" ht="21" customHeight="1" x14ac:dyDescent="0.2">
      <c r="A15" s="98" t="s">
        <v>334</v>
      </c>
      <c r="B15" s="97">
        <v>749</v>
      </c>
      <c r="C15" s="97">
        <v>261</v>
      </c>
      <c r="D15" s="97">
        <v>302</v>
      </c>
      <c r="E15" s="97">
        <v>149</v>
      </c>
      <c r="F15" s="97">
        <v>27</v>
      </c>
      <c r="G15" s="97">
        <v>6</v>
      </c>
      <c r="H15" s="97">
        <v>2</v>
      </c>
      <c r="I15" s="97">
        <v>2</v>
      </c>
      <c r="J15" s="252">
        <v>0</v>
      </c>
    </row>
    <row r="16" spans="1:11" ht="21" customHeight="1" x14ac:dyDescent="0.2">
      <c r="A16" s="91" t="s">
        <v>335</v>
      </c>
      <c r="B16" s="89">
        <v>753</v>
      </c>
      <c r="C16" s="89">
        <v>218</v>
      </c>
      <c r="D16" s="89">
        <v>329</v>
      </c>
      <c r="E16" s="89">
        <v>165</v>
      </c>
      <c r="F16" s="89">
        <v>34</v>
      </c>
      <c r="G16" s="89">
        <v>4</v>
      </c>
      <c r="H16" s="89">
        <v>1</v>
      </c>
      <c r="I16" s="251">
        <v>0</v>
      </c>
      <c r="J16" s="89">
        <v>2</v>
      </c>
    </row>
    <row r="17" spans="1:10" ht="21" customHeight="1" x14ac:dyDescent="0.2">
      <c r="A17" s="98" t="s">
        <v>336</v>
      </c>
      <c r="B17" s="97">
        <v>3629</v>
      </c>
      <c r="C17" s="97">
        <v>1093</v>
      </c>
      <c r="D17" s="97">
        <v>1226</v>
      </c>
      <c r="E17" s="97">
        <v>989</v>
      </c>
      <c r="F17" s="97">
        <v>272</v>
      </c>
      <c r="G17" s="97">
        <v>37</v>
      </c>
      <c r="H17" s="97">
        <v>9</v>
      </c>
      <c r="I17" s="252">
        <v>0</v>
      </c>
      <c r="J17" s="97">
        <v>3</v>
      </c>
    </row>
    <row r="18" spans="1:10" ht="21" customHeight="1" x14ac:dyDescent="0.2">
      <c r="A18" s="91" t="s">
        <v>256</v>
      </c>
      <c r="B18" s="89">
        <v>2970</v>
      </c>
      <c r="C18" s="89">
        <v>998</v>
      </c>
      <c r="D18" s="89">
        <v>761</v>
      </c>
      <c r="E18" s="89">
        <v>820</v>
      </c>
      <c r="F18" s="89">
        <v>323</v>
      </c>
      <c r="G18" s="89">
        <v>50</v>
      </c>
      <c r="H18" s="89">
        <v>13</v>
      </c>
      <c r="I18" s="89">
        <v>3</v>
      </c>
      <c r="J18" s="89">
        <v>2</v>
      </c>
    </row>
    <row r="19" spans="1:10" ht="21" customHeight="1" x14ac:dyDescent="0.2">
      <c r="A19" s="98" t="s">
        <v>337</v>
      </c>
      <c r="B19" s="97">
        <v>5875</v>
      </c>
      <c r="C19" s="97">
        <v>4093</v>
      </c>
      <c r="D19" s="97">
        <v>980</v>
      </c>
      <c r="E19" s="97">
        <v>495</v>
      </c>
      <c r="F19" s="97">
        <v>211</v>
      </c>
      <c r="G19" s="97">
        <v>61</v>
      </c>
      <c r="H19" s="97">
        <v>21</v>
      </c>
      <c r="I19" s="97">
        <v>6</v>
      </c>
      <c r="J19" s="97">
        <v>8</v>
      </c>
    </row>
    <row r="21" spans="1:10" x14ac:dyDescent="0.2">
      <c r="A21" s="750" t="s">
        <v>563</v>
      </c>
    </row>
  </sheetData>
  <mergeCells count="4">
    <mergeCell ref="B4:B5"/>
    <mergeCell ref="C4:J4"/>
    <mergeCell ref="A2:J2"/>
    <mergeCell ref="A4:A5"/>
  </mergeCells>
  <hyperlinks>
    <hyperlink ref="K1" location="Indice!A37" display="INICIO"/>
  </hyperlinks>
  <printOptions horizontalCentered="1"/>
  <pageMargins left="0.70866141732283472" right="0.70866141732283472" top="1.1023622047244095" bottom="0.74803149606299213" header="0.31496062992125984" footer="0.31496062992125984"/>
  <pageSetup paperSize="9" firstPageNumber="84" orientation="landscape" useFirstPageNumber="1" r:id="rId1"/>
  <headerFooter scaleWithDoc="0">
    <oddHeader>&amp;C&amp;G</oddHeader>
    <oddFooter>&amp;C&amp;"-,Negrita"&amp;20 &amp;P</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261"/>
  <sheetViews>
    <sheetView topLeftCell="A235" workbookViewId="0">
      <selection activeCell="A2" sqref="A2:N2"/>
    </sheetView>
  </sheetViews>
  <sheetFormatPr baseColWidth="10" defaultRowHeight="12.75" x14ac:dyDescent="0.2"/>
  <cols>
    <col min="1" max="1" width="20.42578125" style="2" customWidth="1"/>
    <col min="2" max="2" width="10.140625" style="241" customWidth="1"/>
    <col min="3" max="12" width="10.85546875" style="241" customWidth="1"/>
    <col min="13" max="16384" width="11.42578125" style="2"/>
  </cols>
  <sheetData>
    <row r="1" spans="1:14" s="127" customFormat="1" ht="15" x14ac:dyDescent="0.25">
      <c r="N1" s="678" t="s">
        <v>344</v>
      </c>
    </row>
    <row r="2" spans="1:14" s="127" customFormat="1" ht="30.75" customHeight="1" x14ac:dyDescent="0.25">
      <c r="A2" s="845" t="s">
        <v>636</v>
      </c>
      <c r="B2" s="845"/>
      <c r="C2" s="845"/>
      <c r="D2" s="845"/>
      <c r="E2" s="845"/>
      <c r="F2" s="845"/>
      <c r="G2" s="845"/>
      <c r="H2" s="845"/>
      <c r="I2" s="845"/>
      <c r="J2" s="845"/>
      <c r="K2" s="845"/>
      <c r="L2" s="845"/>
    </row>
    <row r="3" spans="1:14" s="127" customFormat="1" ht="15" x14ac:dyDescent="0.25">
      <c r="A3" s="102"/>
      <c r="B3" s="102"/>
      <c r="C3" s="102"/>
      <c r="D3" s="102"/>
      <c r="E3" s="102"/>
      <c r="F3" s="102"/>
      <c r="G3" s="102"/>
      <c r="H3" s="102"/>
      <c r="I3" s="102"/>
      <c r="J3" s="102"/>
      <c r="K3" s="102"/>
      <c r="L3" s="102"/>
    </row>
    <row r="4" spans="1:14" s="127" customFormat="1" ht="15" x14ac:dyDescent="0.25">
      <c r="A4" s="846" t="s">
        <v>637</v>
      </c>
      <c r="B4" s="847" t="s">
        <v>293</v>
      </c>
      <c r="C4" s="847" t="s">
        <v>638</v>
      </c>
      <c r="D4" s="848"/>
      <c r="E4" s="848"/>
      <c r="F4" s="848"/>
      <c r="G4" s="848"/>
      <c r="H4" s="848"/>
      <c r="I4" s="848"/>
      <c r="J4" s="848"/>
      <c r="K4" s="848"/>
      <c r="L4" s="848"/>
    </row>
    <row r="5" spans="1:14" s="127" customFormat="1" ht="45" x14ac:dyDescent="0.25">
      <c r="A5" s="846"/>
      <c r="B5" s="848"/>
      <c r="C5" s="119" t="s">
        <v>283</v>
      </c>
      <c r="D5" s="119" t="s">
        <v>284</v>
      </c>
      <c r="E5" s="119" t="s">
        <v>285</v>
      </c>
      <c r="F5" s="119" t="s">
        <v>286</v>
      </c>
      <c r="G5" s="119" t="s">
        <v>287</v>
      </c>
      <c r="H5" s="119" t="s">
        <v>288</v>
      </c>
      <c r="I5" s="119" t="s">
        <v>289</v>
      </c>
      <c r="J5" s="119" t="s">
        <v>290</v>
      </c>
      <c r="K5" s="119" t="s">
        <v>291</v>
      </c>
      <c r="L5" s="119" t="s">
        <v>292</v>
      </c>
    </row>
    <row r="6" spans="1:14" x14ac:dyDescent="0.2">
      <c r="A6" s="254" t="s">
        <v>269</v>
      </c>
      <c r="B6" s="255">
        <v>20299</v>
      </c>
      <c r="C6" s="255">
        <v>129</v>
      </c>
      <c r="D6" s="255">
        <v>60</v>
      </c>
      <c r="E6" s="255">
        <v>4063</v>
      </c>
      <c r="F6" s="255">
        <v>11126</v>
      </c>
      <c r="G6" s="255">
        <v>1097</v>
      </c>
      <c r="H6" s="255">
        <v>725</v>
      </c>
      <c r="I6" s="255">
        <v>422</v>
      </c>
      <c r="J6" s="255">
        <v>1617</v>
      </c>
      <c r="K6" s="255">
        <v>38</v>
      </c>
      <c r="L6" s="255">
        <v>1022</v>
      </c>
    </row>
    <row r="7" spans="1:14" x14ac:dyDescent="0.2">
      <c r="A7" s="113" t="s">
        <v>338</v>
      </c>
      <c r="B7" s="257">
        <v>10335</v>
      </c>
      <c r="C7" s="257">
        <v>78</v>
      </c>
      <c r="D7" s="257">
        <v>38</v>
      </c>
      <c r="E7" s="257">
        <v>2496</v>
      </c>
      <c r="F7" s="257">
        <v>5471</v>
      </c>
      <c r="G7" s="257">
        <v>647</v>
      </c>
      <c r="H7" s="257">
        <v>123</v>
      </c>
      <c r="I7" s="257">
        <v>171</v>
      </c>
      <c r="J7" s="257">
        <v>938</v>
      </c>
      <c r="K7" s="257">
        <v>26</v>
      </c>
      <c r="L7" s="257">
        <v>347</v>
      </c>
    </row>
    <row r="8" spans="1:14" x14ac:dyDescent="0.2">
      <c r="A8" s="254" t="s">
        <v>15</v>
      </c>
      <c r="B8" s="255">
        <v>1205</v>
      </c>
      <c r="C8" s="255">
        <v>17</v>
      </c>
      <c r="D8" s="255">
        <v>5</v>
      </c>
      <c r="E8" s="255">
        <v>386</v>
      </c>
      <c r="F8" s="255">
        <v>361</v>
      </c>
      <c r="G8" s="255">
        <v>20</v>
      </c>
      <c r="H8" s="255">
        <v>21</v>
      </c>
      <c r="I8" s="255">
        <v>51</v>
      </c>
      <c r="J8" s="255">
        <v>273</v>
      </c>
      <c r="K8" s="255">
        <v>11</v>
      </c>
      <c r="L8" s="255">
        <v>60</v>
      </c>
    </row>
    <row r="9" spans="1:14" x14ac:dyDescent="0.2">
      <c r="A9" s="112" t="s">
        <v>283</v>
      </c>
      <c r="B9" s="257">
        <v>10</v>
      </c>
      <c r="C9" s="257">
        <v>5</v>
      </c>
      <c r="D9" s="257">
        <v>1</v>
      </c>
      <c r="E9" s="257">
        <v>2</v>
      </c>
      <c r="F9" s="257">
        <v>2</v>
      </c>
      <c r="G9" s="258">
        <v>0</v>
      </c>
      <c r="H9" s="258">
        <v>0</v>
      </c>
      <c r="I9" s="258">
        <v>0</v>
      </c>
      <c r="J9" s="258">
        <v>0</v>
      </c>
      <c r="K9" s="258">
        <v>0</v>
      </c>
      <c r="L9" s="258">
        <v>0</v>
      </c>
    </row>
    <row r="10" spans="1:14" ht="25.5" x14ac:dyDescent="0.2">
      <c r="A10" s="107" t="s">
        <v>284</v>
      </c>
      <c r="B10" s="255">
        <v>2</v>
      </c>
      <c r="C10" s="256">
        <v>0</v>
      </c>
      <c r="D10" s="256">
        <v>0</v>
      </c>
      <c r="E10" s="255">
        <v>2</v>
      </c>
      <c r="F10" s="256">
        <v>0</v>
      </c>
      <c r="G10" s="256">
        <v>0</v>
      </c>
      <c r="H10" s="256">
        <v>0</v>
      </c>
      <c r="I10" s="256">
        <v>0</v>
      </c>
      <c r="J10" s="256">
        <v>0</v>
      </c>
      <c r="K10" s="256">
        <v>0</v>
      </c>
      <c r="L10" s="256">
        <v>0</v>
      </c>
    </row>
    <row r="11" spans="1:14" x14ac:dyDescent="0.2">
      <c r="A11" s="112" t="s">
        <v>285</v>
      </c>
      <c r="B11" s="257">
        <v>441</v>
      </c>
      <c r="C11" s="257">
        <v>12</v>
      </c>
      <c r="D11" s="257">
        <v>4</v>
      </c>
      <c r="E11" s="257">
        <v>313</v>
      </c>
      <c r="F11" s="257">
        <v>65</v>
      </c>
      <c r="G11" s="257">
        <v>6</v>
      </c>
      <c r="H11" s="258">
        <v>0</v>
      </c>
      <c r="I11" s="257">
        <v>2</v>
      </c>
      <c r="J11" s="257">
        <v>15</v>
      </c>
      <c r="K11" s="258">
        <v>0</v>
      </c>
      <c r="L11" s="257">
        <v>24</v>
      </c>
    </row>
    <row r="12" spans="1:14" x14ac:dyDescent="0.2">
      <c r="A12" s="107" t="s">
        <v>286</v>
      </c>
      <c r="B12" s="255">
        <v>366</v>
      </c>
      <c r="C12" s="256">
        <v>0</v>
      </c>
      <c r="D12" s="256">
        <v>0</v>
      </c>
      <c r="E12" s="255">
        <v>52</v>
      </c>
      <c r="F12" s="255">
        <v>225</v>
      </c>
      <c r="G12" s="255">
        <v>4</v>
      </c>
      <c r="H12" s="255">
        <v>3</v>
      </c>
      <c r="I12" s="255">
        <v>10</v>
      </c>
      <c r="J12" s="255">
        <v>60</v>
      </c>
      <c r="K12" s="255">
        <v>2</v>
      </c>
      <c r="L12" s="255">
        <v>10</v>
      </c>
    </row>
    <row r="13" spans="1:14" x14ac:dyDescent="0.2">
      <c r="A13" s="112" t="s">
        <v>287</v>
      </c>
      <c r="B13" s="257">
        <v>21</v>
      </c>
      <c r="C13" s="258">
        <v>0</v>
      </c>
      <c r="D13" s="258">
        <v>0</v>
      </c>
      <c r="E13" s="257">
        <v>2</v>
      </c>
      <c r="F13" s="257">
        <v>10</v>
      </c>
      <c r="G13" s="257">
        <v>4</v>
      </c>
      <c r="H13" s="257">
        <v>2</v>
      </c>
      <c r="I13" s="257">
        <v>2</v>
      </c>
      <c r="J13" s="257">
        <v>1</v>
      </c>
      <c r="K13" s="258">
        <v>0</v>
      </c>
      <c r="L13" s="258">
        <v>0</v>
      </c>
    </row>
    <row r="14" spans="1:14" x14ac:dyDescent="0.2">
      <c r="A14" s="107" t="s">
        <v>288</v>
      </c>
      <c r="B14" s="255">
        <v>13</v>
      </c>
      <c r="C14" s="256">
        <v>0</v>
      </c>
      <c r="D14" s="256">
        <v>0</v>
      </c>
      <c r="E14" s="255">
        <v>2</v>
      </c>
      <c r="F14" s="255">
        <v>2</v>
      </c>
      <c r="G14" s="255">
        <v>2</v>
      </c>
      <c r="H14" s="255">
        <v>6</v>
      </c>
      <c r="I14" s="256">
        <v>0</v>
      </c>
      <c r="J14" s="255">
        <v>1</v>
      </c>
      <c r="K14" s="256">
        <v>0</v>
      </c>
      <c r="L14" s="256">
        <v>0</v>
      </c>
    </row>
    <row r="15" spans="1:14" x14ac:dyDescent="0.2">
      <c r="A15" s="112" t="s">
        <v>289</v>
      </c>
      <c r="B15" s="257">
        <v>42</v>
      </c>
      <c r="C15" s="258">
        <v>0</v>
      </c>
      <c r="D15" s="258">
        <v>0</v>
      </c>
      <c r="E15" s="257">
        <v>1</v>
      </c>
      <c r="F15" s="257">
        <v>5</v>
      </c>
      <c r="G15" s="257">
        <v>1</v>
      </c>
      <c r="H15" s="257">
        <v>2</v>
      </c>
      <c r="I15" s="257">
        <v>20</v>
      </c>
      <c r="J15" s="257">
        <v>13</v>
      </c>
      <c r="K15" s="258">
        <v>0</v>
      </c>
      <c r="L15" s="258">
        <v>0</v>
      </c>
    </row>
    <row r="16" spans="1:14" x14ac:dyDescent="0.2">
      <c r="A16" s="107" t="s">
        <v>290</v>
      </c>
      <c r="B16" s="255">
        <v>265</v>
      </c>
      <c r="C16" s="256">
        <v>0</v>
      </c>
      <c r="D16" s="256">
        <v>0</v>
      </c>
      <c r="E16" s="255">
        <v>10</v>
      </c>
      <c r="F16" s="255">
        <v>46</v>
      </c>
      <c r="G16" s="255">
        <v>3</v>
      </c>
      <c r="H16" s="255">
        <v>7</v>
      </c>
      <c r="I16" s="255">
        <v>17</v>
      </c>
      <c r="J16" s="255">
        <v>170</v>
      </c>
      <c r="K16" s="255">
        <v>8</v>
      </c>
      <c r="L16" s="255">
        <v>4</v>
      </c>
    </row>
    <row r="17" spans="1:12" x14ac:dyDescent="0.2">
      <c r="A17" s="112" t="s">
        <v>291</v>
      </c>
      <c r="B17" s="257">
        <v>18</v>
      </c>
      <c r="C17" s="258">
        <v>0</v>
      </c>
      <c r="D17" s="258">
        <v>0</v>
      </c>
      <c r="E17" s="258">
        <v>0</v>
      </c>
      <c r="F17" s="257">
        <v>4</v>
      </c>
      <c r="G17" s="258">
        <v>0</v>
      </c>
      <c r="H17" s="257">
        <v>1</v>
      </c>
      <c r="I17" s="258">
        <v>0</v>
      </c>
      <c r="J17" s="257">
        <v>12</v>
      </c>
      <c r="K17" s="257">
        <v>1</v>
      </c>
      <c r="L17" s="258">
        <v>0</v>
      </c>
    </row>
    <row r="18" spans="1:12" x14ac:dyDescent="0.2">
      <c r="A18" s="107" t="s">
        <v>292</v>
      </c>
      <c r="B18" s="255">
        <v>27</v>
      </c>
      <c r="C18" s="256">
        <v>0</v>
      </c>
      <c r="D18" s="256">
        <v>0</v>
      </c>
      <c r="E18" s="255">
        <v>2</v>
      </c>
      <c r="F18" s="255">
        <v>2</v>
      </c>
      <c r="G18" s="256">
        <v>0</v>
      </c>
      <c r="H18" s="256">
        <v>0</v>
      </c>
      <c r="I18" s="256">
        <v>0</v>
      </c>
      <c r="J18" s="255">
        <v>1</v>
      </c>
      <c r="K18" s="256">
        <v>0</v>
      </c>
      <c r="L18" s="255">
        <v>22</v>
      </c>
    </row>
    <row r="19" spans="1:12" x14ac:dyDescent="0.2">
      <c r="A19" s="259" t="s">
        <v>16</v>
      </c>
      <c r="B19" s="257">
        <v>197</v>
      </c>
      <c r="C19" s="257">
        <v>7</v>
      </c>
      <c r="D19" s="257">
        <v>3</v>
      </c>
      <c r="E19" s="257">
        <v>73</v>
      </c>
      <c r="F19" s="257">
        <v>51</v>
      </c>
      <c r="G19" s="257">
        <v>4</v>
      </c>
      <c r="H19" s="257">
        <v>3</v>
      </c>
      <c r="I19" s="257">
        <v>3</v>
      </c>
      <c r="J19" s="257">
        <v>40</v>
      </c>
      <c r="K19" s="257">
        <v>2</v>
      </c>
      <c r="L19" s="257">
        <v>11</v>
      </c>
    </row>
    <row r="20" spans="1:12" x14ac:dyDescent="0.2">
      <c r="A20" s="107" t="s">
        <v>283</v>
      </c>
      <c r="B20" s="255">
        <v>11</v>
      </c>
      <c r="C20" s="255">
        <v>4</v>
      </c>
      <c r="D20" s="255">
        <v>1</v>
      </c>
      <c r="E20" s="255">
        <v>5</v>
      </c>
      <c r="F20" s="255">
        <v>1</v>
      </c>
      <c r="G20" s="256">
        <v>0</v>
      </c>
      <c r="H20" s="256">
        <v>0</v>
      </c>
      <c r="I20" s="256">
        <v>0</v>
      </c>
      <c r="J20" s="256">
        <v>0</v>
      </c>
      <c r="K20" s="256">
        <v>0</v>
      </c>
      <c r="L20" s="256">
        <v>0</v>
      </c>
    </row>
    <row r="21" spans="1:12" ht="25.5" x14ac:dyDescent="0.2">
      <c r="A21" s="112" t="s">
        <v>284</v>
      </c>
      <c r="B21" s="257">
        <v>2</v>
      </c>
      <c r="C21" s="257">
        <v>1</v>
      </c>
      <c r="D21" s="258">
        <v>0</v>
      </c>
      <c r="E21" s="257">
        <v>1</v>
      </c>
      <c r="F21" s="258">
        <v>0</v>
      </c>
      <c r="G21" s="258">
        <v>0</v>
      </c>
      <c r="H21" s="258">
        <v>0</v>
      </c>
      <c r="I21" s="258">
        <v>0</v>
      </c>
      <c r="J21" s="258">
        <v>0</v>
      </c>
      <c r="K21" s="258">
        <v>0</v>
      </c>
      <c r="L21" s="258">
        <v>0</v>
      </c>
    </row>
    <row r="22" spans="1:12" x14ac:dyDescent="0.2">
      <c r="A22" s="107" t="s">
        <v>285</v>
      </c>
      <c r="B22" s="255">
        <v>77</v>
      </c>
      <c r="C22" s="255">
        <v>2</v>
      </c>
      <c r="D22" s="255">
        <v>2</v>
      </c>
      <c r="E22" s="255">
        <v>56</v>
      </c>
      <c r="F22" s="255">
        <v>14</v>
      </c>
      <c r="G22" s="255">
        <v>1</v>
      </c>
      <c r="H22" s="255">
        <v>1</v>
      </c>
      <c r="I22" s="256">
        <v>0</v>
      </c>
      <c r="J22" s="255">
        <v>1</v>
      </c>
      <c r="K22" s="256">
        <v>0</v>
      </c>
      <c r="L22" s="256">
        <v>0</v>
      </c>
    </row>
    <row r="23" spans="1:12" x14ac:dyDescent="0.2">
      <c r="A23" s="112" t="s">
        <v>286</v>
      </c>
      <c r="B23" s="257">
        <v>56</v>
      </c>
      <c r="C23" s="258">
        <v>0</v>
      </c>
      <c r="D23" s="258">
        <v>0</v>
      </c>
      <c r="E23" s="257">
        <v>9</v>
      </c>
      <c r="F23" s="257">
        <v>30</v>
      </c>
      <c r="G23" s="257">
        <v>1</v>
      </c>
      <c r="H23" s="258">
        <v>0</v>
      </c>
      <c r="I23" s="257">
        <v>1</v>
      </c>
      <c r="J23" s="257">
        <v>14</v>
      </c>
      <c r="K23" s="258">
        <v>0</v>
      </c>
      <c r="L23" s="257">
        <v>1</v>
      </c>
    </row>
    <row r="24" spans="1:12" x14ac:dyDescent="0.2">
      <c r="A24" s="107" t="s">
        <v>287</v>
      </c>
      <c r="B24" s="255">
        <v>2</v>
      </c>
      <c r="C24" s="256">
        <v>0</v>
      </c>
      <c r="D24" s="256">
        <v>0</v>
      </c>
      <c r="E24" s="256">
        <v>0</v>
      </c>
      <c r="F24" s="255">
        <v>1</v>
      </c>
      <c r="G24" s="255">
        <v>1</v>
      </c>
      <c r="H24" s="256">
        <v>0</v>
      </c>
      <c r="I24" s="256">
        <v>0</v>
      </c>
      <c r="J24" s="256">
        <v>0</v>
      </c>
      <c r="K24" s="256">
        <v>0</v>
      </c>
      <c r="L24" s="256">
        <v>0</v>
      </c>
    </row>
    <row r="25" spans="1:12" x14ac:dyDescent="0.2">
      <c r="A25" s="112" t="s">
        <v>288</v>
      </c>
      <c r="B25" s="257">
        <v>2</v>
      </c>
      <c r="C25" s="258">
        <v>0</v>
      </c>
      <c r="D25" s="258">
        <v>0</v>
      </c>
      <c r="E25" s="258">
        <v>0</v>
      </c>
      <c r="F25" s="258">
        <v>0</v>
      </c>
      <c r="G25" s="258">
        <v>0</v>
      </c>
      <c r="H25" s="257">
        <v>2</v>
      </c>
      <c r="I25" s="258">
        <v>0</v>
      </c>
      <c r="J25" s="258">
        <v>0</v>
      </c>
      <c r="K25" s="258">
        <v>0</v>
      </c>
      <c r="L25" s="258">
        <v>0</v>
      </c>
    </row>
    <row r="26" spans="1:12" x14ac:dyDescent="0.2">
      <c r="A26" s="107" t="s">
        <v>289</v>
      </c>
      <c r="B26" s="255">
        <v>3</v>
      </c>
      <c r="C26" s="256">
        <v>0</v>
      </c>
      <c r="D26" s="256">
        <v>0</v>
      </c>
      <c r="E26" s="256">
        <v>0</v>
      </c>
      <c r="F26" s="256">
        <v>0</v>
      </c>
      <c r="G26" s="256">
        <v>0</v>
      </c>
      <c r="H26" s="256">
        <v>0</v>
      </c>
      <c r="I26" s="255">
        <v>1</v>
      </c>
      <c r="J26" s="255">
        <v>2</v>
      </c>
      <c r="K26" s="256">
        <v>0</v>
      </c>
      <c r="L26" s="256">
        <v>0</v>
      </c>
    </row>
    <row r="27" spans="1:12" x14ac:dyDescent="0.2">
      <c r="A27" s="112" t="s">
        <v>290</v>
      </c>
      <c r="B27" s="257">
        <v>30</v>
      </c>
      <c r="C27" s="258">
        <v>0</v>
      </c>
      <c r="D27" s="258">
        <v>0</v>
      </c>
      <c r="E27" s="257">
        <v>2</v>
      </c>
      <c r="F27" s="257">
        <v>4</v>
      </c>
      <c r="G27" s="257">
        <v>1</v>
      </c>
      <c r="H27" s="258">
        <v>0</v>
      </c>
      <c r="I27" s="257">
        <v>1</v>
      </c>
      <c r="J27" s="257">
        <v>21</v>
      </c>
      <c r="K27" s="257">
        <v>1</v>
      </c>
      <c r="L27" s="258">
        <v>0</v>
      </c>
    </row>
    <row r="28" spans="1:12" x14ac:dyDescent="0.2">
      <c r="A28" s="107" t="s">
        <v>291</v>
      </c>
      <c r="B28" s="255">
        <v>3</v>
      </c>
      <c r="C28" s="256">
        <v>0</v>
      </c>
      <c r="D28" s="256">
        <v>0</v>
      </c>
      <c r="E28" s="256">
        <v>0</v>
      </c>
      <c r="F28" s="256">
        <v>0</v>
      </c>
      <c r="G28" s="256">
        <v>0</v>
      </c>
      <c r="H28" s="256">
        <v>0</v>
      </c>
      <c r="I28" s="256">
        <v>0</v>
      </c>
      <c r="J28" s="255">
        <v>2</v>
      </c>
      <c r="K28" s="255">
        <v>1</v>
      </c>
      <c r="L28" s="256">
        <v>0</v>
      </c>
    </row>
    <row r="29" spans="1:12" x14ac:dyDescent="0.2">
      <c r="A29" s="112" t="s">
        <v>292</v>
      </c>
      <c r="B29" s="257">
        <v>11</v>
      </c>
      <c r="C29" s="258">
        <v>0</v>
      </c>
      <c r="D29" s="258">
        <v>0</v>
      </c>
      <c r="E29" s="258">
        <v>0</v>
      </c>
      <c r="F29" s="257">
        <v>1</v>
      </c>
      <c r="G29" s="258">
        <v>0</v>
      </c>
      <c r="H29" s="258">
        <v>0</v>
      </c>
      <c r="I29" s="258">
        <v>0</v>
      </c>
      <c r="J29" s="258">
        <v>0</v>
      </c>
      <c r="K29" s="258">
        <v>0</v>
      </c>
      <c r="L29" s="257">
        <v>10</v>
      </c>
    </row>
    <row r="30" spans="1:12" x14ac:dyDescent="0.2">
      <c r="A30" s="254" t="s">
        <v>17</v>
      </c>
      <c r="B30" s="255">
        <v>402</v>
      </c>
      <c r="C30" s="255">
        <v>1</v>
      </c>
      <c r="D30" s="255">
        <v>2</v>
      </c>
      <c r="E30" s="255">
        <v>130</v>
      </c>
      <c r="F30" s="255">
        <v>189</v>
      </c>
      <c r="G30" s="255">
        <v>31</v>
      </c>
      <c r="H30" s="255">
        <v>5</v>
      </c>
      <c r="I30" s="255">
        <v>6</v>
      </c>
      <c r="J30" s="255">
        <v>23</v>
      </c>
      <c r="K30" s="256">
        <v>0</v>
      </c>
      <c r="L30" s="255">
        <v>15</v>
      </c>
    </row>
    <row r="31" spans="1:12" x14ac:dyDescent="0.2">
      <c r="A31" s="112" t="s">
        <v>283</v>
      </c>
      <c r="B31" s="257">
        <v>1</v>
      </c>
      <c r="C31" s="258">
        <v>0</v>
      </c>
      <c r="D31" s="258">
        <v>0</v>
      </c>
      <c r="E31" s="257">
        <v>1</v>
      </c>
      <c r="F31" s="258">
        <v>0</v>
      </c>
      <c r="G31" s="258">
        <v>0</v>
      </c>
      <c r="H31" s="258">
        <v>0</v>
      </c>
      <c r="I31" s="258">
        <v>0</v>
      </c>
      <c r="J31" s="258">
        <v>0</v>
      </c>
      <c r="K31" s="258">
        <v>0</v>
      </c>
      <c r="L31" s="258">
        <v>0</v>
      </c>
    </row>
    <row r="32" spans="1:12" ht="25.5" x14ac:dyDescent="0.2">
      <c r="A32" s="107" t="s">
        <v>284</v>
      </c>
      <c r="B32" s="255">
        <v>2</v>
      </c>
      <c r="C32" s="256">
        <v>0</v>
      </c>
      <c r="D32" s="256">
        <v>0</v>
      </c>
      <c r="E32" s="255">
        <v>1</v>
      </c>
      <c r="F32" s="255">
        <v>1</v>
      </c>
      <c r="G32" s="256">
        <v>0</v>
      </c>
      <c r="H32" s="256">
        <v>0</v>
      </c>
      <c r="I32" s="256">
        <v>0</v>
      </c>
      <c r="J32" s="256">
        <v>0</v>
      </c>
      <c r="K32" s="256">
        <v>0</v>
      </c>
      <c r="L32" s="256">
        <v>0</v>
      </c>
    </row>
    <row r="33" spans="1:12" x14ac:dyDescent="0.2">
      <c r="A33" s="112" t="s">
        <v>285</v>
      </c>
      <c r="B33" s="257">
        <v>139</v>
      </c>
      <c r="C33" s="257">
        <v>1</v>
      </c>
      <c r="D33" s="257">
        <v>2</v>
      </c>
      <c r="E33" s="257">
        <v>101</v>
      </c>
      <c r="F33" s="257">
        <v>27</v>
      </c>
      <c r="G33" s="257">
        <v>2</v>
      </c>
      <c r="H33" s="257">
        <v>1</v>
      </c>
      <c r="I33" s="258">
        <v>0</v>
      </c>
      <c r="J33" s="257">
        <v>1</v>
      </c>
      <c r="K33" s="258">
        <v>0</v>
      </c>
      <c r="L33" s="257">
        <v>4</v>
      </c>
    </row>
    <row r="34" spans="1:12" x14ac:dyDescent="0.2">
      <c r="A34" s="107" t="s">
        <v>286</v>
      </c>
      <c r="B34" s="255">
        <v>181</v>
      </c>
      <c r="C34" s="256">
        <v>0</v>
      </c>
      <c r="D34" s="256">
        <v>0</v>
      </c>
      <c r="E34" s="255">
        <v>19</v>
      </c>
      <c r="F34" s="255">
        <v>144</v>
      </c>
      <c r="G34" s="255">
        <v>8</v>
      </c>
      <c r="H34" s="255">
        <v>2</v>
      </c>
      <c r="I34" s="255">
        <v>2</v>
      </c>
      <c r="J34" s="255">
        <v>5</v>
      </c>
      <c r="K34" s="256">
        <v>0</v>
      </c>
      <c r="L34" s="255">
        <v>1</v>
      </c>
    </row>
    <row r="35" spans="1:12" x14ac:dyDescent="0.2">
      <c r="A35" s="112" t="s">
        <v>287</v>
      </c>
      <c r="B35" s="257">
        <v>28</v>
      </c>
      <c r="C35" s="258">
        <v>0</v>
      </c>
      <c r="D35" s="258">
        <v>0</v>
      </c>
      <c r="E35" s="257">
        <v>5</v>
      </c>
      <c r="F35" s="257">
        <v>8</v>
      </c>
      <c r="G35" s="257">
        <v>14</v>
      </c>
      <c r="H35" s="257">
        <v>1</v>
      </c>
      <c r="I35" s="258">
        <v>0</v>
      </c>
      <c r="J35" s="258">
        <v>0</v>
      </c>
      <c r="K35" s="258">
        <v>0</v>
      </c>
      <c r="L35" s="258">
        <v>0</v>
      </c>
    </row>
    <row r="36" spans="1:12" x14ac:dyDescent="0.2">
      <c r="A36" s="107" t="s">
        <v>288</v>
      </c>
      <c r="B36" s="255">
        <v>7</v>
      </c>
      <c r="C36" s="256">
        <v>0</v>
      </c>
      <c r="D36" s="256">
        <v>0</v>
      </c>
      <c r="E36" s="256">
        <v>0</v>
      </c>
      <c r="F36" s="255">
        <v>2</v>
      </c>
      <c r="G36" s="255">
        <v>3</v>
      </c>
      <c r="H36" s="255">
        <v>1</v>
      </c>
      <c r="I36" s="256">
        <v>0</v>
      </c>
      <c r="J36" s="255">
        <v>1</v>
      </c>
      <c r="K36" s="256">
        <v>0</v>
      </c>
      <c r="L36" s="256">
        <v>0</v>
      </c>
    </row>
    <row r="37" spans="1:12" x14ac:dyDescent="0.2">
      <c r="A37" s="112" t="s">
        <v>289</v>
      </c>
      <c r="B37" s="257">
        <v>13</v>
      </c>
      <c r="C37" s="258">
        <v>0</v>
      </c>
      <c r="D37" s="258">
        <v>0</v>
      </c>
      <c r="E37" s="257">
        <v>1</v>
      </c>
      <c r="F37" s="257">
        <v>3</v>
      </c>
      <c r="G37" s="257">
        <v>3</v>
      </c>
      <c r="H37" s="258">
        <v>0</v>
      </c>
      <c r="I37" s="257">
        <v>3</v>
      </c>
      <c r="J37" s="257">
        <v>3</v>
      </c>
      <c r="K37" s="258">
        <v>0</v>
      </c>
      <c r="L37" s="258">
        <v>0</v>
      </c>
    </row>
    <row r="38" spans="1:12" x14ac:dyDescent="0.2">
      <c r="A38" s="107" t="s">
        <v>290</v>
      </c>
      <c r="B38" s="255">
        <v>19</v>
      </c>
      <c r="C38" s="256">
        <v>0</v>
      </c>
      <c r="D38" s="256">
        <v>0</v>
      </c>
      <c r="E38" s="256">
        <v>0</v>
      </c>
      <c r="F38" s="255">
        <v>4</v>
      </c>
      <c r="G38" s="255">
        <v>1</v>
      </c>
      <c r="H38" s="256">
        <v>0</v>
      </c>
      <c r="I38" s="255">
        <v>1</v>
      </c>
      <c r="J38" s="255">
        <v>13</v>
      </c>
      <c r="K38" s="256">
        <v>0</v>
      </c>
      <c r="L38" s="256">
        <v>0</v>
      </c>
    </row>
    <row r="39" spans="1:12" x14ac:dyDescent="0.2">
      <c r="A39" s="112" t="s">
        <v>292</v>
      </c>
      <c r="B39" s="257">
        <v>12</v>
      </c>
      <c r="C39" s="258">
        <v>0</v>
      </c>
      <c r="D39" s="258">
        <v>0</v>
      </c>
      <c r="E39" s="257">
        <v>2</v>
      </c>
      <c r="F39" s="258">
        <v>0</v>
      </c>
      <c r="G39" s="258">
        <v>0</v>
      </c>
      <c r="H39" s="258">
        <v>0</v>
      </c>
      <c r="I39" s="258">
        <v>0</v>
      </c>
      <c r="J39" s="258">
        <v>0</v>
      </c>
      <c r="K39" s="258">
        <v>0</v>
      </c>
      <c r="L39" s="257">
        <v>10</v>
      </c>
    </row>
    <row r="40" spans="1:12" x14ac:dyDescent="0.2">
      <c r="A40" s="254" t="s">
        <v>18</v>
      </c>
      <c r="B40" s="255">
        <v>206</v>
      </c>
      <c r="C40" s="255">
        <v>1</v>
      </c>
      <c r="D40" s="256">
        <v>0</v>
      </c>
      <c r="E40" s="255">
        <v>71</v>
      </c>
      <c r="F40" s="255">
        <v>92</v>
      </c>
      <c r="G40" s="255">
        <v>8</v>
      </c>
      <c r="H40" s="255">
        <v>12</v>
      </c>
      <c r="I40" s="255">
        <v>7</v>
      </c>
      <c r="J40" s="255">
        <v>11</v>
      </c>
      <c r="K40" s="256">
        <v>0</v>
      </c>
      <c r="L40" s="255">
        <v>4</v>
      </c>
    </row>
    <row r="41" spans="1:12" x14ac:dyDescent="0.2">
      <c r="A41" s="112" t="s">
        <v>283</v>
      </c>
      <c r="B41" s="257">
        <v>1</v>
      </c>
      <c r="C41" s="257">
        <v>1</v>
      </c>
      <c r="D41" s="258">
        <v>0</v>
      </c>
      <c r="E41" s="258">
        <v>0</v>
      </c>
      <c r="F41" s="258">
        <v>0</v>
      </c>
      <c r="G41" s="258">
        <v>0</v>
      </c>
      <c r="H41" s="258">
        <v>0</v>
      </c>
      <c r="I41" s="258">
        <v>0</v>
      </c>
      <c r="J41" s="258">
        <v>0</v>
      </c>
      <c r="K41" s="258">
        <v>0</v>
      </c>
      <c r="L41" s="258">
        <v>0</v>
      </c>
    </row>
    <row r="42" spans="1:12" ht="25.5" x14ac:dyDescent="0.2">
      <c r="A42" s="107" t="s">
        <v>284</v>
      </c>
      <c r="B42" s="255">
        <v>1</v>
      </c>
      <c r="C42" s="256">
        <v>0</v>
      </c>
      <c r="D42" s="256">
        <v>0</v>
      </c>
      <c r="E42" s="256">
        <v>0</v>
      </c>
      <c r="F42" s="255">
        <v>1</v>
      </c>
      <c r="G42" s="256">
        <v>0</v>
      </c>
      <c r="H42" s="256">
        <v>0</v>
      </c>
      <c r="I42" s="256">
        <v>0</v>
      </c>
      <c r="J42" s="256">
        <v>0</v>
      </c>
      <c r="K42" s="256">
        <v>0</v>
      </c>
      <c r="L42" s="256">
        <v>0</v>
      </c>
    </row>
    <row r="43" spans="1:12" x14ac:dyDescent="0.2">
      <c r="A43" s="112" t="s">
        <v>285</v>
      </c>
      <c r="B43" s="257">
        <v>72</v>
      </c>
      <c r="C43" s="258">
        <v>0</v>
      </c>
      <c r="D43" s="258">
        <v>0</v>
      </c>
      <c r="E43" s="257">
        <v>55</v>
      </c>
      <c r="F43" s="257">
        <v>16</v>
      </c>
      <c r="G43" s="258">
        <v>0</v>
      </c>
      <c r="H43" s="258">
        <v>0</v>
      </c>
      <c r="I43" s="258">
        <v>0</v>
      </c>
      <c r="J43" s="257">
        <v>1</v>
      </c>
      <c r="K43" s="258">
        <v>0</v>
      </c>
      <c r="L43" s="258">
        <v>0</v>
      </c>
    </row>
    <row r="44" spans="1:12" x14ac:dyDescent="0.2">
      <c r="A44" s="107" t="s">
        <v>286</v>
      </c>
      <c r="B44" s="255">
        <v>97</v>
      </c>
      <c r="C44" s="256">
        <v>0</v>
      </c>
      <c r="D44" s="256">
        <v>0</v>
      </c>
      <c r="E44" s="255">
        <v>16</v>
      </c>
      <c r="F44" s="255">
        <v>68</v>
      </c>
      <c r="G44" s="255">
        <v>3</v>
      </c>
      <c r="H44" s="256">
        <v>0</v>
      </c>
      <c r="I44" s="256">
        <v>0</v>
      </c>
      <c r="J44" s="255">
        <v>9</v>
      </c>
      <c r="K44" s="256">
        <v>0</v>
      </c>
      <c r="L44" s="255">
        <v>1</v>
      </c>
    </row>
    <row r="45" spans="1:12" x14ac:dyDescent="0.2">
      <c r="A45" s="112" t="s">
        <v>287</v>
      </c>
      <c r="B45" s="257">
        <v>5</v>
      </c>
      <c r="C45" s="258">
        <v>0</v>
      </c>
      <c r="D45" s="258">
        <v>0</v>
      </c>
      <c r="E45" s="258">
        <v>0</v>
      </c>
      <c r="F45" s="257">
        <v>1</v>
      </c>
      <c r="G45" s="257">
        <v>1</v>
      </c>
      <c r="H45" s="257">
        <v>1</v>
      </c>
      <c r="I45" s="257">
        <v>2</v>
      </c>
      <c r="J45" s="258">
        <v>0</v>
      </c>
      <c r="K45" s="258">
        <v>0</v>
      </c>
      <c r="L45" s="258">
        <v>0</v>
      </c>
    </row>
    <row r="46" spans="1:12" x14ac:dyDescent="0.2">
      <c r="A46" s="107" t="s">
        <v>288</v>
      </c>
      <c r="B46" s="255">
        <v>13</v>
      </c>
      <c r="C46" s="256">
        <v>0</v>
      </c>
      <c r="D46" s="256">
        <v>0</v>
      </c>
      <c r="E46" s="256">
        <v>0</v>
      </c>
      <c r="F46" s="256">
        <v>0</v>
      </c>
      <c r="G46" s="255">
        <v>4</v>
      </c>
      <c r="H46" s="255">
        <v>7</v>
      </c>
      <c r="I46" s="255">
        <v>2</v>
      </c>
      <c r="J46" s="256">
        <v>0</v>
      </c>
      <c r="K46" s="256">
        <v>0</v>
      </c>
      <c r="L46" s="256">
        <v>0</v>
      </c>
    </row>
    <row r="47" spans="1:12" x14ac:dyDescent="0.2">
      <c r="A47" s="112" t="s">
        <v>289</v>
      </c>
      <c r="B47" s="257">
        <v>7</v>
      </c>
      <c r="C47" s="258">
        <v>0</v>
      </c>
      <c r="D47" s="258">
        <v>0</v>
      </c>
      <c r="E47" s="258">
        <v>0</v>
      </c>
      <c r="F47" s="258">
        <v>0</v>
      </c>
      <c r="G47" s="258">
        <v>0</v>
      </c>
      <c r="H47" s="257">
        <v>4</v>
      </c>
      <c r="I47" s="257">
        <v>3</v>
      </c>
      <c r="J47" s="258">
        <v>0</v>
      </c>
      <c r="K47" s="258">
        <v>0</v>
      </c>
      <c r="L47" s="258">
        <v>0</v>
      </c>
    </row>
    <row r="48" spans="1:12" x14ac:dyDescent="0.2">
      <c r="A48" s="107" t="s">
        <v>290</v>
      </c>
      <c r="B48" s="255">
        <v>6</v>
      </c>
      <c r="C48" s="256">
        <v>0</v>
      </c>
      <c r="D48" s="256">
        <v>0</v>
      </c>
      <c r="E48" s="256">
        <v>0</v>
      </c>
      <c r="F48" s="255">
        <v>5</v>
      </c>
      <c r="G48" s="256">
        <v>0</v>
      </c>
      <c r="H48" s="256">
        <v>0</v>
      </c>
      <c r="I48" s="256">
        <v>0</v>
      </c>
      <c r="J48" s="255">
        <v>1</v>
      </c>
      <c r="K48" s="256">
        <v>0</v>
      </c>
      <c r="L48" s="256">
        <v>0</v>
      </c>
    </row>
    <row r="49" spans="1:12" x14ac:dyDescent="0.2">
      <c r="A49" s="112" t="s">
        <v>292</v>
      </c>
      <c r="B49" s="257">
        <v>4</v>
      </c>
      <c r="C49" s="258">
        <v>0</v>
      </c>
      <c r="D49" s="258">
        <v>0</v>
      </c>
      <c r="E49" s="258">
        <v>0</v>
      </c>
      <c r="F49" s="257">
        <v>1</v>
      </c>
      <c r="G49" s="258">
        <v>0</v>
      </c>
      <c r="H49" s="258">
        <v>0</v>
      </c>
      <c r="I49" s="258">
        <v>0</v>
      </c>
      <c r="J49" s="258">
        <v>0</v>
      </c>
      <c r="K49" s="258">
        <v>0</v>
      </c>
      <c r="L49" s="257">
        <v>3</v>
      </c>
    </row>
    <row r="50" spans="1:12" x14ac:dyDescent="0.2">
      <c r="A50" s="254" t="s">
        <v>19</v>
      </c>
      <c r="B50" s="255">
        <v>398</v>
      </c>
      <c r="C50" s="255">
        <v>5</v>
      </c>
      <c r="D50" s="255">
        <v>3</v>
      </c>
      <c r="E50" s="255">
        <v>146</v>
      </c>
      <c r="F50" s="255">
        <v>161</v>
      </c>
      <c r="G50" s="255">
        <v>6</v>
      </c>
      <c r="H50" s="255">
        <v>3</v>
      </c>
      <c r="I50" s="255">
        <v>5</v>
      </c>
      <c r="J50" s="255">
        <v>56</v>
      </c>
      <c r="K50" s="256">
        <v>0</v>
      </c>
      <c r="L50" s="255">
        <v>13</v>
      </c>
    </row>
    <row r="51" spans="1:12" x14ac:dyDescent="0.2">
      <c r="A51" s="112" t="s">
        <v>283</v>
      </c>
      <c r="B51" s="257">
        <v>5</v>
      </c>
      <c r="C51" s="257">
        <v>2</v>
      </c>
      <c r="D51" s="258">
        <v>0</v>
      </c>
      <c r="E51" s="257">
        <v>3</v>
      </c>
      <c r="F51" s="258">
        <v>0</v>
      </c>
      <c r="G51" s="258">
        <v>0</v>
      </c>
      <c r="H51" s="258">
        <v>0</v>
      </c>
      <c r="I51" s="258">
        <v>0</v>
      </c>
      <c r="J51" s="258">
        <v>0</v>
      </c>
      <c r="K51" s="258">
        <v>0</v>
      </c>
      <c r="L51" s="258">
        <v>0</v>
      </c>
    </row>
    <row r="52" spans="1:12" ht="25.5" x14ac:dyDescent="0.2">
      <c r="A52" s="107" t="s">
        <v>284</v>
      </c>
      <c r="B52" s="255">
        <v>2</v>
      </c>
      <c r="C52" s="255">
        <v>1</v>
      </c>
      <c r="D52" s="255">
        <v>1</v>
      </c>
      <c r="E52" s="256">
        <v>0</v>
      </c>
      <c r="F52" s="256">
        <v>0</v>
      </c>
      <c r="G52" s="256">
        <v>0</v>
      </c>
      <c r="H52" s="256">
        <v>0</v>
      </c>
      <c r="I52" s="256">
        <v>0</v>
      </c>
      <c r="J52" s="256">
        <v>0</v>
      </c>
      <c r="K52" s="256">
        <v>0</v>
      </c>
      <c r="L52" s="256">
        <v>0</v>
      </c>
    </row>
    <row r="53" spans="1:12" x14ac:dyDescent="0.2">
      <c r="A53" s="112" t="s">
        <v>285</v>
      </c>
      <c r="B53" s="257">
        <v>163</v>
      </c>
      <c r="C53" s="257">
        <v>2</v>
      </c>
      <c r="D53" s="257">
        <v>2</v>
      </c>
      <c r="E53" s="257">
        <v>114</v>
      </c>
      <c r="F53" s="257">
        <v>35</v>
      </c>
      <c r="G53" s="257">
        <v>1</v>
      </c>
      <c r="H53" s="258">
        <v>0</v>
      </c>
      <c r="I53" s="257">
        <v>1</v>
      </c>
      <c r="J53" s="257">
        <v>3</v>
      </c>
      <c r="K53" s="258">
        <v>0</v>
      </c>
      <c r="L53" s="257">
        <v>5</v>
      </c>
    </row>
    <row r="54" spans="1:12" x14ac:dyDescent="0.2">
      <c r="A54" s="107" t="s">
        <v>286</v>
      </c>
      <c r="B54" s="255">
        <v>159</v>
      </c>
      <c r="C54" s="256">
        <v>0</v>
      </c>
      <c r="D54" s="256">
        <v>0</v>
      </c>
      <c r="E54" s="255">
        <v>25</v>
      </c>
      <c r="F54" s="255">
        <v>106</v>
      </c>
      <c r="G54" s="255">
        <v>4</v>
      </c>
      <c r="H54" s="256">
        <v>0</v>
      </c>
      <c r="I54" s="255">
        <v>1</v>
      </c>
      <c r="J54" s="255">
        <v>20</v>
      </c>
      <c r="K54" s="256">
        <v>0</v>
      </c>
      <c r="L54" s="255">
        <v>3</v>
      </c>
    </row>
    <row r="55" spans="1:12" x14ac:dyDescent="0.2">
      <c r="A55" s="112" t="s">
        <v>287</v>
      </c>
      <c r="B55" s="257">
        <v>3</v>
      </c>
      <c r="C55" s="258">
        <v>0</v>
      </c>
      <c r="D55" s="258">
        <v>0</v>
      </c>
      <c r="E55" s="258">
        <v>0</v>
      </c>
      <c r="F55" s="257">
        <v>1</v>
      </c>
      <c r="G55" s="257">
        <v>1</v>
      </c>
      <c r="H55" s="258">
        <v>0</v>
      </c>
      <c r="I55" s="258">
        <v>0</v>
      </c>
      <c r="J55" s="258">
        <v>0</v>
      </c>
      <c r="K55" s="258">
        <v>0</v>
      </c>
      <c r="L55" s="257">
        <v>1</v>
      </c>
    </row>
    <row r="56" spans="1:12" x14ac:dyDescent="0.2">
      <c r="A56" s="107" t="s">
        <v>288</v>
      </c>
      <c r="B56" s="255">
        <v>2</v>
      </c>
      <c r="C56" s="256">
        <v>0</v>
      </c>
      <c r="D56" s="256">
        <v>0</v>
      </c>
      <c r="E56" s="256">
        <v>0</v>
      </c>
      <c r="F56" s="255">
        <v>1</v>
      </c>
      <c r="G56" s="256">
        <v>0</v>
      </c>
      <c r="H56" s="255">
        <v>1</v>
      </c>
      <c r="I56" s="256">
        <v>0</v>
      </c>
      <c r="J56" s="256">
        <v>0</v>
      </c>
      <c r="K56" s="256">
        <v>0</v>
      </c>
      <c r="L56" s="256">
        <v>0</v>
      </c>
    </row>
    <row r="57" spans="1:12" x14ac:dyDescent="0.2">
      <c r="A57" s="112" t="s">
        <v>289</v>
      </c>
      <c r="B57" s="257">
        <v>2</v>
      </c>
      <c r="C57" s="258">
        <v>0</v>
      </c>
      <c r="D57" s="258">
        <v>0</v>
      </c>
      <c r="E57" s="258">
        <v>0</v>
      </c>
      <c r="F57" s="257">
        <v>1</v>
      </c>
      <c r="G57" s="258">
        <v>0</v>
      </c>
      <c r="H57" s="258">
        <v>0</v>
      </c>
      <c r="I57" s="257">
        <v>1</v>
      </c>
      <c r="J57" s="258">
        <v>0</v>
      </c>
      <c r="K57" s="258">
        <v>0</v>
      </c>
      <c r="L57" s="258">
        <v>0</v>
      </c>
    </row>
    <row r="58" spans="1:12" x14ac:dyDescent="0.2">
      <c r="A58" s="107" t="s">
        <v>290</v>
      </c>
      <c r="B58" s="255">
        <v>53</v>
      </c>
      <c r="C58" s="256">
        <v>0</v>
      </c>
      <c r="D58" s="256">
        <v>0</v>
      </c>
      <c r="E58" s="255">
        <v>2</v>
      </c>
      <c r="F58" s="255">
        <v>17</v>
      </c>
      <c r="G58" s="256">
        <v>0</v>
      </c>
      <c r="H58" s="255">
        <v>2</v>
      </c>
      <c r="I58" s="255">
        <v>1</v>
      </c>
      <c r="J58" s="255">
        <v>31</v>
      </c>
      <c r="K58" s="256">
        <v>0</v>
      </c>
      <c r="L58" s="256">
        <v>0</v>
      </c>
    </row>
    <row r="59" spans="1:12" x14ac:dyDescent="0.2">
      <c r="A59" s="112" t="s">
        <v>292</v>
      </c>
      <c r="B59" s="257">
        <v>9</v>
      </c>
      <c r="C59" s="258">
        <v>0</v>
      </c>
      <c r="D59" s="258">
        <v>0</v>
      </c>
      <c r="E59" s="257">
        <v>2</v>
      </c>
      <c r="F59" s="258">
        <v>0</v>
      </c>
      <c r="G59" s="258">
        <v>0</v>
      </c>
      <c r="H59" s="258">
        <v>0</v>
      </c>
      <c r="I59" s="257">
        <v>1</v>
      </c>
      <c r="J59" s="257">
        <v>2</v>
      </c>
      <c r="K59" s="258">
        <v>0</v>
      </c>
      <c r="L59" s="257">
        <v>4</v>
      </c>
    </row>
    <row r="60" spans="1:12" x14ac:dyDescent="0.2">
      <c r="A60" s="254" t="s">
        <v>20</v>
      </c>
      <c r="B60" s="255">
        <v>649</v>
      </c>
      <c r="C60" s="255">
        <v>9</v>
      </c>
      <c r="D60" s="255">
        <v>4</v>
      </c>
      <c r="E60" s="255">
        <v>181</v>
      </c>
      <c r="F60" s="255">
        <v>312</v>
      </c>
      <c r="G60" s="255">
        <v>4</v>
      </c>
      <c r="H60" s="255">
        <v>5</v>
      </c>
      <c r="I60" s="255">
        <v>11</v>
      </c>
      <c r="J60" s="255">
        <v>104</v>
      </c>
      <c r="K60" s="255">
        <v>1</v>
      </c>
      <c r="L60" s="255">
        <v>18</v>
      </c>
    </row>
    <row r="61" spans="1:12" x14ac:dyDescent="0.2">
      <c r="A61" s="112" t="s">
        <v>283</v>
      </c>
      <c r="B61" s="257">
        <v>5</v>
      </c>
      <c r="C61" s="257">
        <v>2</v>
      </c>
      <c r="D61" s="258">
        <v>0</v>
      </c>
      <c r="E61" s="257">
        <v>3</v>
      </c>
      <c r="F61" s="258">
        <v>0</v>
      </c>
      <c r="G61" s="258">
        <v>0</v>
      </c>
      <c r="H61" s="258">
        <v>0</v>
      </c>
      <c r="I61" s="258">
        <v>0</v>
      </c>
      <c r="J61" s="258">
        <v>0</v>
      </c>
      <c r="K61" s="258">
        <v>0</v>
      </c>
      <c r="L61" s="258">
        <v>0</v>
      </c>
    </row>
    <row r="62" spans="1:12" x14ac:dyDescent="0.2">
      <c r="A62" s="107" t="s">
        <v>285</v>
      </c>
      <c r="B62" s="255">
        <v>183</v>
      </c>
      <c r="C62" s="255">
        <v>6</v>
      </c>
      <c r="D62" s="255">
        <v>3</v>
      </c>
      <c r="E62" s="255">
        <v>148</v>
      </c>
      <c r="F62" s="255">
        <v>23</v>
      </c>
      <c r="G62" s="255">
        <v>1</v>
      </c>
      <c r="H62" s="256">
        <v>0</v>
      </c>
      <c r="I62" s="255">
        <v>1</v>
      </c>
      <c r="J62" s="255">
        <v>1</v>
      </c>
      <c r="K62" s="256">
        <v>0</v>
      </c>
      <c r="L62" s="256">
        <v>0</v>
      </c>
    </row>
    <row r="63" spans="1:12" x14ac:dyDescent="0.2">
      <c r="A63" s="112" t="s">
        <v>286</v>
      </c>
      <c r="B63" s="257">
        <v>291</v>
      </c>
      <c r="C63" s="257">
        <v>1</v>
      </c>
      <c r="D63" s="257">
        <v>1</v>
      </c>
      <c r="E63" s="257">
        <v>28</v>
      </c>
      <c r="F63" s="257">
        <v>243</v>
      </c>
      <c r="G63" s="257">
        <v>1</v>
      </c>
      <c r="H63" s="258">
        <v>0</v>
      </c>
      <c r="I63" s="258">
        <v>0</v>
      </c>
      <c r="J63" s="257">
        <v>12</v>
      </c>
      <c r="K63" s="257">
        <v>1</v>
      </c>
      <c r="L63" s="257">
        <v>4</v>
      </c>
    </row>
    <row r="64" spans="1:12" x14ac:dyDescent="0.2">
      <c r="A64" s="107" t="s">
        <v>287</v>
      </c>
      <c r="B64" s="255">
        <v>5</v>
      </c>
      <c r="C64" s="256">
        <v>0</v>
      </c>
      <c r="D64" s="256">
        <v>0</v>
      </c>
      <c r="E64" s="255">
        <v>1</v>
      </c>
      <c r="F64" s="255">
        <v>2</v>
      </c>
      <c r="G64" s="255">
        <v>1</v>
      </c>
      <c r="H64" s="256">
        <v>0</v>
      </c>
      <c r="I64" s="256">
        <v>0</v>
      </c>
      <c r="J64" s="255">
        <v>1</v>
      </c>
      <c r="K64" s="256">
        <v>0</v>
      </c>
      <c r="L64" s="256">
        <v>0</v>
      </c>
    </row>
    <row r="65" spans="1:12" x14ac:dyDescent="0.2">
      <c r="A65" s="112" t="s">
        <v>288</v>
      </c>
      <c r="B65" s="257">
        <v>4</v>
      </c>
      <c r="C65" s="258">
        <v>0</v>
      </c>
      <c r="D65" s="258">
        <v>0</v>
      </c>
      <c r="E65" s="258">
        <v>0</v>
      </c>
      <c r="F65" s="258">
        <v>0</v>
      </c>
      <c r="G65" s="258">
        <v>0</v>
      </c>
      <c r="H65" s="257">
        <v>2</v>
      </c>
      <c r="I65" s="257">
        <v>2</v>
      </c>
      <c r="J65" s="258">
        <v>0</v>
      </c>
      <c r="K65" s="258">
        <v>0</v>
      </c>
      <c r="L65" s="258">
        <v>0</v>
      </c>
    </row>
    <row r="66" spans="1:12" x14ac:dyDescent="0.2">
      <c r="A66" s="107" t="s">
        <v>289</v>
      </c>
      <c r="B66" s="255">
        <v>11</v>
      </c>
      <c r="C66" s="256">
        <v>0</v>
      </c>
      <c r="D66" s="256">
        <v>0</v>
      </c>
      <c r="E66" s="256">
        <v>0</v>
      </c>
      <c r="F66" s="255">
        <v>2</v>
      </c>
      <c r="G66" s="256">
        <v>0</v>
      </c>
      <c r="H66" s="255">
        <v>2</v>
      </c>
      <c r="I66" s="255">
        <v>6</v>
      </c>
      <c r="J66" s="255">
        <v>1</v>
      </c>
      <c r="K66" s="256">
        <v>0</v>
      </c>
      <c r="L66" s="256">
        <v>0</v>
      </c>
    </row>
    <row r="67" spans="1:12" x14ac:dyDescent="0.2">
      <c r="A67" s="112" t="s">
        <v>290</v>
      </c>
      <c r="B67" s="257">
        <v>136</v>
      </c>
      <c r="C67" s="258">
        <v>0</v>
      </c>
      <c r="D67" s="258">
        <v>0</v>
      </c>
      <c r="E67" s="258">
        <v>0</v>
      </c>
      <c r="F67" s="257">
        <v>42</v>
      </c>
      <c r="G67" s="257">
        <v>1</v>
      </c>
      <c r="H67" s="257">
        <v>1</v>
      </c>
      <c r="I67" s="257">
        <v>2</v>
      </c>
      <c r="J67" s="257">
        <v>88</v>
      </c>
      <c r="K67" s="258">
        <v>0</v>
      </c>
      <c r="L67" s="257">
        <v>2</v>
      </c>
    </row>
    <row r="68" spans="1:12" x14ac:dyDescent="0.2">
      <c r="A68" s="107" t="s">
        <v>292</v>
      </c>
      <c r="B68" s="255">
        <v>14</v>
      </c>
      <c r="C68" s="256">
        <v>0</v>
      </c>
      <c r="D68" s="256">
        <v>0</v>
      </c>
      <c r="E68" s="255">
        <v>1</v>
      </c>
      <c r="F68" s="256">
        <v>0</v>
      </c>
      <c r="G68" s="256">
        <v>0</v>
      </c>
      <c r="H68" s="256">
        <v>0</v>
      </c>
      <c r="I68" s="256">
        <v>0</v>
      </c>
      <c r="J68" s="255">
        <v>1</v>
      </c>
      <c r="K68" s="256">
        <v>0</v>
      </c>
      <c r="L68" s="255">
        <v>12</v>
      </c>
    </row>
    <row r="69" spans="1:12" x14ac:dyDescent="0.2">
      <c r="A69" s="259" t="s">
        <v>21</v>
      </c>
      <c r="B69" s="257">
        <v>613</v>
      </c>
      <c r="C69" s="257">
        <v>2</v>
      </c>
      <c r="D69" s="257">
        <v>2</v>
      </c>
      <c r="E69" s="257">
        <v>196</v>
      </c>
      <c r="F69" s="257">
        <v>303</v>
      </c>
      <c r="G69" s="257">
        <v>9</v>
      </c>
      <c r="H69" s="257">
        <v>1</v>
      </c>
      <c r="I69" s="257">
        <v>1</v>
      </c>
      <c r="J69" s="257">
        <v>33</v>
      </c>
      <c r="K69" s="258">
        <v>0</v>
      </c>
      <c r="L69" s="257">
        <v>66</v>
      </c>
    </row>
    <row r="70" spans="1:12" x14ac:dyDescent="0.2">
      <c r="A70" s="107" t="s">
        <v>283</v>
      </c>
      <c r="B70" s="255">
        <v>2</v>
      </c>
      <c r="C70" s="256">
        <v>0</v>
      </c>
      <c r="D70" s="256">
        <v>0</v>
      </c>
      <c r="E70" s="255">
        <v>1</v>
      </c>
      <c r="F70" s="255">
        <v>1</v>
      </c>
      <c r="G70" s="256">
        <v>0</v>
      </c>
      <c r="H70" s="256">
        <v>0</v>
      </c>
      <c r="I70" s="256">
        <v>0</v>
      </c>
      <c r="J70" s="256">
        <v>0</v>
      </c>
      <c r="K70" s="256">
        <v>0</v>
      </c>
      <c r="L70" s="256">
        <v>0</v>
      </c>
    </row>
    <row r="71" spans="1:12" ht="25.5" x14ac:dyDescent="0.2">
      <c r="A71" s="112" t="s">
        <v>284</v>
      </c>
      <c r="B71" s="257">
        <v>2</v>
      </c>
      <c r="C71" s="258">
        <v>0</v>
      </c>
      <c r="D71" s="258">
        <v>0</v>
      </c>
      <c r="E71" s="257">
        <v>1</v>
      </c>
      <c r="F71" s="257">
        <v>1</v>
      </c>
      <c r="G71" s="258">
        <v>0</v>
      </c>
      <c r="H71" s="258">
        <v>0</v>
      </c>
      <c r="I71" s="258">
        <v>0</v>
      </c>
      <c r="J71" s="258">
        <v>0</v>
      </c>
      <c r="K71" s="258">
        <v>0</v>
      </c>
      <c r="L71" s="258">
        <v>0</v>
      </c>
    </row>
    <row r="72" spans="1:12" x14ac:dyDescent="0.2">
      <c r="A72" s="107" t="s">
        <v>285</v>
      </c>
      <c r="B72" s="255">
        <v>177</v>
      </c>
      <c r="C72" s="255">
        <v>2</v>
      </c>
      <c r="D72" s="255">
        <v>1</v>
      </c>
      <c r="E72" s="255">
        <v>135</v>
      </c>
      <c r="F72" s="255">
        <v>36</v>
      </c>
      <c r="G72" s="256">
        <v>0</v>
      </c>
      <c r="H72" s="256">
        <v>0</v>
      </c>
      <c r="I72" s="256">
        <v>0</v>
      </c>
      <c r="J72" s="255">
        <v>2</v>
      </c>
      <c r="K72" s="256">
        <v>0</v>
      </c>
      <c r="L72" s="255">
        <v>1</v>
      </c>
    </row>
    <row r="73" spans="1:12" x14ac:dyDescent="0.2">
      <c r="A73" s="112" t="s">
        <v>286</v>
      </c>
      <c r="B73" s="257">
        <v>314</v>
      </c>
      <c r="C73" s="258">
        <v>0</v>
      </c>
      <c r="D73" s="257">
        <v>1</v>
      </c>
      <c r="E73" s="257">
        <v>54</v>
      </c>
      <c r="F73" s="257">
        <v>240</v>
      </c>
      <c r="G73" s="257">
        <v>4</v>
      </c>
      <c r="H73" s="258">
        <v>0</v>
      </c>
      <c r="I73" s="258">
        <v>0</v>
      </c>
      <c r="J73" s="257">
        <v>15</v>
      </c>
      <c r="K73" s="258">
        <v>0</v>
      </c>
      <c r="L73" s="258">
        <v>0</v>
      </c>
    </row>
    <row r="74" spans="1:12" x14ac:dyDescent="0.2">
      <c r="A74" s="107" t="s">
        <v>287</v>
      </c>
      <c r="B74" s="255">
        <v>5</v>
      </c>
      <c r="C74" s="256">
        <v>0</v>
      </c>
      <c r="D74" s="256">
        <v>0</v>
      </c>
      <c r="E74" s="256">
        <v>0</v>
      </c>
      <c r="F74" s="255">
        <v>1</v>
      </c>
      <c r="G74" s="255">
        <v>4</v>
      </c>
      <c r="H74" s="256">
        <v>0</v>
      </c>
      <c r="I74" s="256">
        <v>0</v>
      </c>
      <c r="J74" s="256">
        <v>0</v>
      </c>
      <c r="K74" s="256">
        <v>0</v>
      </c>
      <c r="L74" s="256">
        <v>0</v>
      </c>
    </row>
    <row r="75" spans="1:12" x14ac:dyDescent="0.2">
      <c r="A75" s="112" t="s">
        <v>289</v>
      </c>
      <c r="B75" s="257">
        <v>6</v>
      </c>
      <c r="C75" s="258">
        <v>0</v>
      </c>
      <c r="D75" s="258">
        <v>0</v>
      </c>
      <c r="E75" s="258">
        <v>0</v>
      </c>
      <c r="F75" s="257">
        <v>2</v>
      </c>
      <c r="G75" s="257">
        <v>1</v>
      </c>
      <c r="H75" s="258">
        <v>0</v>
      </c>
      <c r="I75" s="258">
        <v>0</v>
      </c>
      <c r="J75" s="257">
        <v>2</v>
      </c>
      <c r="K75" s="258">
        <v>0</v>
      </c>
      <c r="L75" s="257">
        <v>1</v>
      </c>
    </row>
    <row r="76" spans="1:12" x14ac:dyDescent="0.2">
      <c r="A76" s="107" t="s">
        <v>290</v>
      </c>
      <c r="B76" s="255">
        <v>43</v>
      </c>
      <c r="C76" s="256">
        <v>0</v>
      </c>
      <c r="D76" s="256">
        <v>0</v>
      </c>
      <c r="E76" s="255">
        <v>5</v>
      </c>
      <c r="F76" s="255">
        <v>21</v>
      </c>
      <c r="G76" s="256">
        <v>0</v>
      </c>
      <c r="H76" s="255">
        <v>1</v>
      </c>
      <c r="I76" s="255">
        <v>1</v>
      </c>
      <c r="J76" s="255">
        <v>14</v>
      </c>
      <c r="K76" s="256">
        <v>0</v>
      </c>
      <c r="L76" s="255">
        <v>1</v>
      </c>
    </row>
    <row r="77" spans="1:12" x14ac:dyDescent="0.2">
      <c r="A77" s="112" t="s">
        <v>291</v>
      </c>
      <c r="B77" s="257">
        <v>1</v>
      </c>
      <c r="C77" s="258">
        <v>0</v>
      </c>
      <c r="D77" s="258">
        <v>0</v>
      </c>
      <c r="E77" s="258">
        <v>0</v>
      </c>
      <c r="F77" s="258">
        <v>0</v>
      </c>
      <c r="G77" s="258">
        <v>0</v>
      </c>
      <c r="H77" s="258">
        <v>0</v>
      </c>
      <c r="I77" s="258">
        <v>0</v>
      </c>
      <c r="J77" s="258">
        <v>0</v>
      </c>
      <c r="K77" s="258">
        <v>0</v>
      </c>
      <c r="L77" s="257">
        <v>1</v>
      </c>
    </row>
    <row r="78" spans="1:12" x14ac:dyDescent="0.2">
      <c r="A78" s="107" t="s">
        <v>292</v>
      </c>
      <c r="B78" s="255">
        <v>63</v>
      </c>
      <c r="C78" s="256">
        <v>0</v>
      </c>
      <c r="D78" s="256">
        <v>0</v>
      </c>
      <c r="E78" s="256">
        <v>0</v>
      </c>
      <c r="F78" s="255">
        <v>1</v>
      </c>
      <c r="G78" s="256">
        <v>0</v>
      </c>
      <c r="H78" s="256">
        <v>0</v>
      </c>
      <c r="I78" s="256">
        <v>0</v>
      </c>
      <c r="J78" s="256">
        <v>0</v>
      </c>
      <c r="K78" s="256">
        <v>0</v>
      </c>
      <c r="L78" s="255">
        <v>62</v>
      </c>
    </row>
    <row r="79" spans="1:12" x14ac:dyDescent="0.2">
      <c r="A79" s="259" t="s">
        <v>22</v>
      </c>
      <c r="B79" s="257">
        <v>502</v>
      </c>
      <c r="C79" s="257">
        <v>2</v>
      </c>
      <c r="D79" s="257">
        <v>2</v>
      </c>
      <c r="E79" s="257">
        <v>126</v>
      </c>
      <c r="F79" s="257">
        <v>222</v>
      </c>
      <c r="G79" s="257">
        <v>14</v>
      </c>
      <c r="H79" s="257">
        <v>4</v>
      </c>
      <c r="I79" s="257">
        <v>17</v>
      </c>
      <c r="J79" s="257">
        <v>89</v>
      </c>
      <c r="K79" s="257">
        <v>5</v>
      </c>
      <c r="L79" s="257">
        <v>21</v>
      </c>
    </row>
    <row r="80" spans="1:12" x14ac:dyDescent="0.2">
      <c r="A80" s="107" t="s">
        <v>283</v>
      </c>
      <c r="B80" s="255">
        <v>3</v>
      </c>
      <c r="C80" s="255">
        <v>1</v>
      </c>
      <c r="D80" s="256">
        <v>0</v>
      </c>
      <c r="E80" s="255">
        <v>2</v>
      </c>
      <c r="F80" s="256">
        <v>0</v>
      </c>
      <c r="G80" s="256">
        <v>0</v>
      </c>
      <c r="H80" s="256">
        <v>0</v>
      </c>
      <c r="I80" s="256">
        <v>0</v>
      </c>
      <c r="J80" s="256">
        <v>0</v>
      </c>
      <c r="K80" s="256">
        <v>0</v>
      </c>
      <c r="L80" s="256">
        <v>0</v>
      </c>
    </row>
    <row r="81" spans="1:12" ht="25.5" x14ac:dyDescent="0.2">
      <c r="A81" s="112" t="s">
        <v>284</v>
      </c>
      <c r="B81" s="257">
        <v>2</v>
      </c>
      <c r="C81" s="258">
        <v>0</v>
      </c>
      <c r="D81" s="257">
        <v>1</v>
      </c>
      <c r="E81" s="258">
        <v>0</v>
      </c>
      <c r="F81" s="257">
        <v>1</v>
      </c>
      <c r="G81" s="258">
        <v>0</v>
      </c>
      <c r="H81" s="258">
        <v>0</v>
      </c>
      <c r="I81" s="258">
        <v>0</v>
      </c>
      <c r="J81" s="258">
        <v>0</v>
      </c>
      <c r="K81" s="258">
        <v>0</v>
      </c>
      <c r="L81" s="258">
        <v>0</v>
      </c>
    </row>
    <row r="82" spans="1:12" x14ac:dyDescent="0.2">
      <c r="A82" s="107" t="s">
        <v>285</v>
      </c>
      <c r="B82" s="255">
        <v>154</v>
      </c>
      <c r="C82" s="255">
        <v>1</v>
      </c>
      <c r="D82" s="256">
        <v>0</v>
      </c>
      <c r="E82" s="255">
        <v>97</v>
      </c>
      <c r="F82" s="255">
        <v>47</v>
      </c>
      <c r="G82" s="255">
        <v>2</v>
      </c>
      <c r="H82" s="256">
        <v>0</v>
      </c>
      <c r="I82" s="255">
        <v>2</v>
      </c>
      <c r="J82" s="255">
        <v>2</v>
      </c>
      <c r="K82" s="256">
        <v>0</v>
      </c>
      <c r="L82" s="255">
        <v>3</v>
      </c>
    </row>
    <row r="83" spans="1:12" x14ac:dyDescent="0.2">
      <c r="A83" s="112" t="s">
        <v>286</v>
      </c>
      <c r="B83" s="257">
        <v>207</v>
      </c>
      <c r="C83" s="258">
        <v>0</v>
      </c>
      <c r="D83" s="257">
        <v>1</v>
      </c>
      <c r="E83" s="257">
        <v>18</v>
      </c>
      <c r="F83" s="257">
        <v>154</v>
      </c>
      <c r="G83" s="257">
        <v>5</v>
      </c>
      <c r="H83" s="258">
        <v>0</v>
      </c>
      <c r="I83" s="257">
        <v>3</v>
      </c>
      <c r="J83" s="257">
        <v>20</v>
      </c>
      <c r="K83" s="258">
        <v>0</v>
      </c>
      <c r="L83" s="257">
        <v>6</v>
      </c>
    </row>
    <row r="84" spans="1:12" x14ac:dyDescent="0.2">
      <c r="A84" s="107" t="s">
        <v>287</v>
      </c>
      <c r="B84" s="255">
        <v>12</v>
      </c>
      <c r="C84" s="256">
        <v>0</v>
      </c>
      <c r="D84" s="256">
        <v>0</v>
      </c>
      <c r="E84" s="255">
        <v>3</v>
      </c>
      <c r="F84" s="255">
        <v>2</v>
      </c>
      <c r="G84" s="255">
        <v>5</v>
      </c>
      <c r="H84" s="256">
        <v>0</v>
      </c>
      <c r="I84" s="255">
        <v>1</v>
      </c>
      <c r="J84" s="255">
        <v>1</v>
      </c>
      <c r="K84" s="256">
        <v>0</v>
      </c>
      <c r="L84" s="256">
        <v>0</v>
      </c>
    </row>
    <row r="85" spans="1:12" x14ac:dyDescent="0.2">
      <c r="A85" s="112" t="s">
        <v>288</v>
      </c>
      <c r="B85" s="257">
        <v>5</v>
      </c>
      <c r="C85" s="258">
        <v>0</v>
      </c>
      <c r="D85" s="258">
        <v>0</v>
      </c>
      <c r="E85" s="258">
        <v>0</v>
      </c>
      <c r="F85" s="257">
        <v>1</v>
      </c>
      <c r="G85" s="258">
        <v>0</v>
      </c>
      <c r="H85" s="258">
        <v>0</v>
      </c>
      <c r="I85" s="257">
        <v>2</v>
      </c>
      <c r="J85" s="257">
        <v>1</v>
      </c>
      <c r="K85" s="258">
        <v>0</v>
      </c>
      <c r="L85" s="257">
        <v>1</v>
      </c>
    </row>
    <row r="86" spans="1:12" x14ac:dyDescent="0.2">
      <c r="A86" s="107" t="s">
        <v>289</v>
      </c>
      <c r="B86" s="255">
        <v>14</v>
      </c>
      <c r="C86" s="256">
        <v>0</v>
      </c>
      <c r="D86" s="256">
        <v>0</v>
      </c>
      <c r="E86" s="255">
        <v>1</v>
      </c>
      <c r="F86" s="256">
        <v>0</v>
      </c>
      <c r="G86" s="255">
        <v>1</v>
      </c>
      <c r="H86" s="255">
        <v>1</v>
      </c>
      <c r="I86" s="255">
        <v>6</v>
      </c>
      <c r="J86" s="255">
        <v>3</v>
      </c>
      <c r="K86" s="255">
        <v>1</v>
      </c>
      <c r="L86" s="255">
        <v>1</v>
      </c>
    </row>
    <row r="87" spans="1:12" x14ac:dyDescent="0.2">
      <c r="A87" s="112" t="s">
        <v>290</v>
      </c>
      <c r="B87" s="257">
        <v>82</v>
      </c>
      <c r="C87" s="258">
        <v>0</v>
      </c>
      <c r="D87" s="258">
        <v>0</v>
      </c>
      <c r="E87" s="257">
        <v>2</v>
      </c>
      <c r="F87" s="257">
        <v>13</v>
      </c>
      <c r="G87" s="257">
        <v>1</v>
      </c>
      <c r="H87" s="257">
        <v>3</v>
      </c>
      <c r="I87" s="257">
        <v>3</v>
      </c>
      <c r="J87" s="257">
        <v>57</v>
      </c>
      <c r="K87" s="257">
        <v>3</v>
      </c>
      <c r="L87" s="258">
        <v>0</v>
      </c>
    </row>
    <row r="88" spans="1:12" x14ac:dyDescent="0.2">
      <c r="A88" s="107" t="s">
        <v>291</v>
      </c>
      <c r="B88" s="255">
        <v>4</v>
      </c>
      <c r="C88" s="256">
        <v>0</v>
      </c>
      <c r="D88" s="256">
        <v>0</v>
      </c>
      <c r="E88" s="256">
        <v>0</v>
      </c>
      <c r="F88" s="255">
        <v>1</v>
      </c>
      <c r="G88" s="256">
        <v>0</v>
      </c>
      <c r="H88" s="256">
        <v>0</v>
      </c>
      <c r="I88" s="256">
        <v>0</v>
      </c>
      <c r="J88" s="255">
        <v>2</v>
      </c>
      <c r="K88" s="255">
        <v>1</v>
      </c>
      <c r="L88" s="256">
        <v>0</v>
      </c>
    </row>
    <row r="89" spans="1:12" x14ac:dyDescent="0.2">
      <c r="A89" s="112" t="s">
        <v>292</v>
      </c>
      <c r="B89" s="257">
        <v>19</v>
      </c>
      <c r="C89" s="258">
        <v>0</v>
      </c>
      <c r="D89" s="258">
        <v>0</v>
      </c>
      <c r="E89" s="257">
        <v>3</v>
      </c>
      <c r="F89" s="257">
        <v>3</v>
      </c>
      <c r="G89" s="258">
        <v>0</v>
      </c>
      <c r="H89" s="258">
        <v>0</v>
      </c>
      <c r="I89" s="258">
        <v>0</v>
      </c>
      <c r="J89" s="257">
        <v>3</v>
      </c>
      <c r="K89" s="258">
        <v>0</v>
      </c>
      <c r="L89" s="257">
        <v>10</v>
      </c>
    </row>
    <row r="90" spans="1:12" x14ac:dyDescent="0.2">
      <c r="A90" s="254" t="s">
        <v>23</v>
      </c>
      <c r="B90" s="255">
        <v>4887</v>
      </c>
      <c r="C90" s="255">
        <v>27</v>
      </c>
      <c r="D90" s="255">
        <v>12</v>
      </c>
      <c r="E90" s="255">
        <v>788</v>
      </c>
      <c r="F90" s="255">
        <v>3138</v>
      </c>
      <c r="G90" s="255">
        <v>518</v>
      </c>
      <c r="H90" s="255">
        <v>58</v>
      </c>
      <c r="I90" s="255">
        <v>35</v>
      </c>
      <c r="J90" s="255">
        <v>196</v>
      </c>
      <c r="K90" s="255">
        <v>5</v>
      </c>
      <c r="L90" s="255">
        <v>110</v>
      </c>
    </row>
    <row r="91" spans="1:12" x14ac:dyDescent="0.2">
      <c r="A91" s="112" t="s">
        <v>283</v>
      </c>
      <c r="B91" s="257">
        <v>23</v>
      </c>
      <c r="C91" s="257">
        <v>12</v>
      </c>
      <c r="D91" s="257">
        <v>2</v>
      </c>
      <c r="E91" s="257">
        <v>4</v>
      </c>
      <c r="F91" s="257">
        <v>5</v>
      </c>
      <c r="G91" s="258">
        <v>0</v>
      </c>
      <c r="H91" s="258">
        <v>0</v>
      </c>
      <c r="I91" s="258">
        <v>0</v>
      </c>
      <c r="J91" s="258">
        <v>0</v>
      </c>
      <c r="K91" s="258">
        <v>0</v>
      </c>
      <c r="L91" s="258">
        <v>0</v>
      </c>
    </row>
    <row r="92" spans="1:12" ht="25.5" x14ac:dyDescent="0.2">
      <c r="A92" s="107" t="s">
        <v>284</v>
      </c>
      <c r="B92" s="255">
        <v>7</v>
      </c>
      <c r="C92" s="255">
        <v>1</v>
      </c>
      <c r="D92" s="255">
        <v>3</v>
      </c>
      <c r="E92" s="255">
        <v>2</v>
      </c>
      <c r="F92" s="255">
        <v>1</v>
      </c>
      <c r="G92" s="256">
        <v>0</v>
      </c>
      <c r="H92" s="256">
        <v>0</v>
      </c>
      <c r="I92" s="256">
        <v>0</v>
      </c>
      <c r="J92" s="256">
        <v>0</v>
      </c>
      <c r="K92" s="256">
        <v>0</v>
      </c>
      <c r="L92" s="256">
        <v>0</v>
      </c>
    </row>
    <row r="93" spans="1:12" x14ac:dyDescent="0.2">
      <c r="A93" s="112" t="s">
        <v>285</v>
      </c>
      <c r="B93" s="257">
        <v>830</v>
      </c>
      <c r="C93" s="257">
        <v>7</v>
      </c>
      <c r="D93" s="257">
        <v>3</v>
      </c>
      <c r="E93" s="257">
        <v>606</v>
      </c>
      <c r="F93" s="257">
        <v>180</v>
      </c>
      <c r="G93" s="257">
        <v>12</v>
      </c>
      <c r="H93" s="257">
        <v>6</v>
      </c>
      <c r="I93" s="258">
        <v>0</v>
      </c>
      <c r="J93" s="257">
        <v>6</v>
      </c>
      <c r="K93" s="258">
        <v>0</v>
      </c>
      <c r="L93" s="257">
        <v>10</v>
      </c>
    </row>
    <row r="94" spans="1:12" x14ac:dyDescent="0.2">
      <c r="A94" s="107" t="s">
        <v>286</v>
      </c>
      <c r="B94" s="255">
        <v>3054</v>
      </c>
      <c r="C94" s="255">
        <v>5</v>
      </c>
      <c r="D94" s="255">
        <v>3</v>
      </c>
      <c r="E94" s="255">
        <v>147</v>
      </c>
      <c r="F94" s="255">
        <v>2749</v>
      </c>
      <c r="G94" s="255">
        <v>63</v>
      </c>
      <c r="H94" s="255">
        <v>7</v>
      </c>
      <c r="I94" s="255">
        <v>1</v>
      </c>
      <c r="J94" s="255">
        <v>62</v>
      </c>
      <c r="K94" s="256">
        <v>0</v>
      </c>
      <c r="L94" s="255">
        <v>17</v>
      </c>
    </row>
    <row r="95" spans="1:12" x14ac:dyDescent="0.2">
      <c r="A95" s="112" t="s">
        <v>287</v>
      </c>
      <c r="B95" s="257">
        <v>505</v>
      </c>
      <c r="C95" s="257">
        <v>1</v>
      </c>
      <c r="D95" s="258">
        <v>0</v>
      </c>
      <c r="E95" s="257">
        <v>13</v>
      </c>
      <c r="F95" s="257">
        <v>53</v>
      </c>
      <c r="G95" s="257">
        <v>400</v>
      </c>
      <c r="H95" s="257">
        <v>6</v>
      </c>
      <c r="I95" s="257">
        <v>7</v>
      </c>
      <c r="J95" s="257">
        <v>23</v>
      </c>
      <c r="K95" s="258">
        <v>0</v>
      </c>
      <c r="L95" s="257">
        <v>2</v>
      </c>
    </row>
    <row r="96" spans="1:12" x14ac:dyDescent="0.2">
      <c r="A96" s="107" t="s">
        <v>288</v>
      </c>
      <c r="B96" s="255">
        <v>76</v>
      </c>
      <c r="C96" s="256">
        <v>0</v>
      </c>
      <c r="D96" s="256">
        <v>0</v>
      </c>
      <c r="E96" s="255">
        <v>1</v>
      </c>
      <c r="F96" s="255">
        <v>16</v>
      </c>
      <c r="G96" s="255">
        <v>21</v>
      </c>
      <c r="H96" s="255">
        <v>25</v>
      </c>
      <c r="I96" s="255">
        <v>2</v>
      </c>
      <c r="J96" s="255">
        <v>11</v>
      </c>
      <c r="K96" s="256">
        <v>0</v>
      </c>
      <c r="L96" s="256">
        <v>0</v>
      </c>
    </row>
    <row r="97" spans="1:12" x14ac:dyDescent="0.2">
      <c r="A97" s="112" t="s">
        <v>289</v>
      </c>
      <c r="B97" s="257">
        <v>30</v>
      </c>
      <c r="C97" s="258">
        <v>0</v>
      </c>
      <c r="D97" s="258">
        <v>0</v>
      </c>
      <c r="E97" s="257">
        <v>1</v>
      </c>
      <c r="F97" s="258">
        <v>0</v>
      </c>
      <c r="G97" s="257">
        <v>2</v>
      </c>
      <c r="H97" s="257">
        <v>2</v>
      </c>
      <c r="I97" s="257">
        <v>16</v>
      </c>
      <c r="J97" s="257">
        <v>7</v>
      </c>
      <c r="K97" s="257">
        <v>1</v>
      </c>
      <c r="L97" s="257">
        <v>1</v>
      </c>
    </row>
    <row r="98" spans="1:12" x14ac:dyDescent="0.2">
      <c r="A98" s="107" t="s">
        <v>290</v>
      </c>
      <c r="B98" s="255">
        <v>268</v>
      </c>
      <c r="C98" s="255">
        <v>1</v>
      </c>
      <c r="D98" s="255">
        <v>1</v>
      </c>
      <c r="E98" s="255">
        <v>13</v>
      </c>
      <c r="F98" s="255">
        <v>123</v>
      </c>
      <c r="G98" s="255">
        <v>20</v>
      </c>
      <c r="H98" s="255">
        <v>12</v>
      </c>
      <c r="I98" s="255">
        <v>7</v>
      </c>
      <c r="J98" s="255">
        <v>82</v>
      </c>
      <c r="K98" s="255">
        <v>3</v>
      </c>
      <c r="L98" s="255">
        <v>6</v>
      </c>
    </row>
    <row r="99" spans="1:12" x14ac:dyDescent="0.2">
      <c r="A99" s="112" t="s">
        <v>291</v>
      </c>
      <c r="B99" s="257">
        <v>5</v>
      </c>
      <c r="C99" s="258">
        <v>0</v>
      </c>
      <c r="D99" s="258">
        <v>0</v>
      </c>
      <c r="E99" s="258">
        <v>0</v>
      </c>
      <c r="F99" s="258">
        <v>0</v>
      </c>
      <c r="G99" s="258">
        <v>0</v>
      </c>
      <c r="H99" s="258">
        <v>0</v>
      </c>
      <c r="I99" s="257">
        <v>1</v>
      </c>
      <c r="J99" s="257">
        <v>3</v>
      </c>
      <c r="K99" s="257">
        <v>1</v>
      </c>
      <c r="L99" s="258">
        <v>0</v>
      </c>
    </row>
    <row r="100" spans="1:12" x14ac:dyDescent="0.2">
      <c r="A100" s="107" t="s">
        <v>292</v>
      </c>
      <c r="B100" s="255">
        <v>89</v>
      </c>
      <c r="C100" s="256">
        <v>0</v>
      </c>
      <c r="D100" s="256">
        <v>0</v>
      </c>
      <c r="E100" s="255">
        <v>1</v>
      </c>
      <c r="F100" s="255">
        <v>11</v>
      </c>
      <c r="G100" s="256">
        <v>0</v>
      </c>
      <c r="H100" s="256">
        <v>0</v>
      </c>
      <c r="I100" s="255">
        <v>1</v>
      </c>
      <c r="J100" s="255">
        <v>2</v>
      </c>
      <c r="K100" s="256">
        <v>0</v>
      </c>
      <c r="L100" s="255">
        <v>74</v>
      </c>
    </row>
    <row r="101" spans="1:12" x14ac:dyDescent="0.2">
      <c r="A101" s="259" t="s">
        <v>24</v>
      </c>
      <c r="B101" s="257">
        <v>902</v>
      </c>
      <c r="C101" s="257">
        <v>5</v>
      </c>
      <c r="D101" s="257">
        <v>4</v>
      </c>
      <c r="E101" s="257">
        <v>295</v>
      </c>
      <c r="F101" s="257">
        <v>473</v>
      </c>
      <c r="G101" s="257">
        <v>17</v>
      </c>
      <c r="H101" s="257">
        <v>5</v>
      </c>
      <c r="I101" s="257">
        <v>17</v>
      </c>
      <c r="J101" s="257">
        <v>64</v>
      </c>
      <c r="K101" s="257">
        <v>2</v>
      </c>
      <c r="L101" s="257">
        <v>20</v>
      </c>
    </row>
    <row r="102" spans="1:12" x14ac:dyDescent="0.2">
      <c r="A102" s="107" t="s">
        <v>283</v>
      </c>
      <c r="B102" s="255">
        <v>2</v>
      </c>
      <c r="C102" s="255">
        <v>1</v>
      </c>
      <c r="D102" s="256">
        <v>0</v>
      </c>
      <c r="E102" s="255">
        <v>1</v>
      </c>
      <c r="F102" s="256">
        <v>0</v>
      </c>
      <c r="G102" s="256">
        <v>0</v>
      </c>
      <c r="H102" s="256">
        <v>0</v>
      </c>
      <c r="I102" s="256">
        <v>0</v>
      </c>
      <c r="J102" s="256">
        <v>0</v>
      </c>
      <c r="K102" s="256">
        <v>0</v>
      </c>
      <c r="L102" s="256">
        <v>0</v>
      </c>
    </row>
    <row r="103" spans="1:12" ht="25.5" x14ac:dyDescent="0.2">
      <c r="A103" s="112" t="s">
        <v>284</v>
      </c>
      <c r="B103" s="257">
        <v>1</v>
      </c>
      <c r="C103" s="258">
        <v>0</v>
      </c>
      <c r="D103" s="258">
        <v>0</v>
      </c>
      <c r="E103" s="258">
        <v>0</v>
      </c>
      <c r="F103" s="257">
        <v>1</v>
      </c>
      <c r="G103" s="258">
        <v>0</v>
      </c>
      <c r="H103" s="258">
        <v>0</v>
      </c>
      <c r="I103" s="258">
        <v>0</v>
      </c>
      <c r="J103" s="258">
        <v>0</v>
      </c>
      <c r="K103" s="258">
        <v>0</v>
      </c>
      <c r="L103" s="258">
        <v>0</v>
      </c>
    </row>
    <row r="104" spans="1:12" x14ac:dyDescent="0.2">
      <c r="A104" s="107" t="s">
        <v>285</v>
      </c>
      <c r="B104" s="255">
        <v>322</v>
      </c>
      <c r="C104" s="255">
        <v>2</v>
      </c>
      <c r="D104" s="255">
        <v>2</v>
      </c>
      <c r="E104" s="255">
        <v>236</v>
      </c>
      <c r="F104" s="255">
        <v>69</v>
      </c>
      <c r="G104" s="255">
        <v>2</v>
      </c>
      <c r="H104" s="255">
        <v>1</v>
      </c>
      <c r="I104" s="256">
        <v>0</v>
      </c>
      <c r="J104" s="255">
        <v>5</v>
      </c>
      <c r="K104" s="255">
        <v>1</v>
      </c>
      <c r="L104" s="255">
        <v>4</v>
      </c>
    </row>
    <row r="105" spans="1:12" x14ac:dyDescent="0.2">
      <c r="A105" s="112" t="s">
        <v>286</v>
      </c>
      <c r="B105" s="257">
        <v>455</v>
      </c>
      <c r="C105" s="257">
        <v>2</v>
      </c>
      <c r="D105" s="257">
        <v>2</v>
      </c>
      <c r="E105" s="257">
        <v>47</v>
      </c>
      <c r="F105" s="257">
        <v>366</v>
      </c>
      <c r="G105" s="257">
        <v>9</v>
      </c>
      <c r="H105" s="258">
        <v>0</v>
      </c>
      <c r="I105" s="257">
        <v>3</v>
      </c>
      <c r="J105" s="257">
        <v>19</v>
      </c>
      <c r="K105" s="258">
        <v>0</v>
      </c>
      <c r="L105" s="257">
        <v>7</v>
      </c>
    </row>
    <row r="106" spans="1:12" x14ac:dyDescent="0.2">
      <c r="A106" s="107" t="s">
        <v>287</v>
      </c>
      <c r="B106" s="255">
        <v>18</v>
      </c>
      <c r="C106" s="256">
        <v>0</v>
      </c>
      <c r="D106" s="256">
        <v>0</v>
      </c>
      <c r="E106" s="255">
        <v>2</v>
      </c>
      <c r="F106" s="255">
        <v>6</v>
      </c>
      <c r="G106" s="255">
        <v>6</v>
      </c>
      <c r="H106" s="255">
        <v>1</v>
      </c>
      <c r="I106" s="255">
        <v>1</v>
      </c>
      <c r="J106" s="255">
        <v>2</v>
      </c>
      <c r="K106" s="256">
        <v>0</v>
      </c>
      <c r="L106" s="256">
        <v>0</v>
      </c>
    </row>
    <row r="107" spans="1:12" x14ac:dyDescent="0.2">
      <c r="A107" s="112" t="s">
        <v>288</v>
      </c>
      <c r="B107" s="257">
        <v>3</v>
      </c>
      <c r="C107" s="258">
        <v>0</v>
      </c>
      <c r="D107" s="258">
        <v>0</v>
      </c>
      <c r="E107" s="257">
        <v>1</v>
      </c>
      <c r="F107" s="258">
        <v>0</v>
      </c>
      <c r="G107" s="258">
        <v>0</v>
      </c>
      <c r="H107" s="257">
        <v>1</v>
      </c>
      <c r="I107" s="257">
        <v>1</v>
      </c>
      <c r="J107" s="258">
        <v>0</v>
      </c>
      <c r="K107" s="258">
        <v>0</v>
      </c>
      <c r="L107" s="258">
        <v>0</v>
      </c>
    </row>
    <row r="108" spans="1:12" x14ac:dyDescent="0.2">
      <c r="A108" s="107" t="s">
        <v>289</v>
      </c>
      <c r="B108" s="255">
        <v>18</v>
      </c>
      <c r="C108" s="256">
        <v>0</v>
      </c>
      <c r="D108" s="256">
        <v>0</v>
      </c>
      <c r="E108" s="255">
        <v>3</v>
      </c>
      <c r="F108" s="255">
        <v>2</v>
      </c>
      <c r="G108" s="256">
        <v>0</v>
      </c>
      <c r="H108" s="255">
        <v>1</v>
      </c>
      <c r="I108" s="255">
        <v>8</v>
      </c>
      <c r="J108" s="255">
        <v>4</v>
      </c>
      <c r="K108" s="256">
        <v>0</v>
      </c>
      <c r="L108" s="256">
        <v>0</v>
      </c>
    </row>
    <row r="109" spans="1:12" x14ac:dyDescent="0.2">
      <c r="A109" s="112" t="s">
        <v>290</v>
      </c>
      <c r="B109" s="257">
        <v>68</v>
      </c>
      <c r="C109" s="258">
        <v>0</v>
      </c>
      <c r="D109" s="258">
        <v>0</v>
      </c>
      <c r="E109" s="257">
        <v>3</v>
      </c>
      <c r="F109" s="257">
        <v>27</v>
      </c>
      <c r="G109" s="258">
        <v>0</v>
      </c>
      <c r="H109" s="258">
        <v>0</v>
      </c>
      <c r="I109" s="257">
        <v>4</v>
      </c>
      <c r="J109" s="257">
        <v>33</v>
      </c>
      <c r="K109" s="257">
        <v>1</v>
      </c>
      <c r="L109" s="258">
        <v>0</v>
      </c>
    </row>
    <row r="110" spans="1:12" x14ac:dyDescent="0.2">
      <c r="A110" s="107" t="s">
        <v>291</v>
      </c>
      <c r="B110" s="255">
        <v>3</v>
      </c>
      <c r="C110" s="256">
        <v>0</v>
      </c>
      <c r="D110" s="256">
        <v>0</v>
      </c>
      <c r="E110" s="256">
        <v>0</v>
      </c>
      <c r="F110" s="255">
        <v>1</v>
      </c>
      <c r="G110" s="256">
        <v>0</v>
      </c>
      <c r="H110" s="255">
        <v>1</v>
      </c>
      <c r="I110" s="256">
        <v>0</v>
      </c>
      <c r="J110" s="255">
        <v>1</v>
      </c>
      <c r="K110" s="256">
        <v>0</v>
      </c>
      <c r="L110" s="256">
        <v>0</v>
      </c>
    </row>
    <row r="111" spans="1:12" x14ac:dyDescent="0.2">
      <c r="A111" s="112" t="s">
        <v>292</v>
      </c>
      <c r="B111" s="257">
        <v>12</v>
      </c>
      <c r="C111" s="258">
        <v>0</v>
      </c>
      <c r="D111" s="258">
        <v>0</v>
      </c>
      <c r="E111" s="257">
        <v>2</v>
      </c>
      <c r="F111" s="257">
        <v>1</v>
      </c>
      <c r="G111" s="258">
        <v>0</v>
      </c>
      <c r="H111" s="258">
        <v>0</v>
      </c>
      <c r="I111" s="258">
        <v>0</v>
      </c>
      <c r="J111" s="258">
        <v>0</v>
      </c>
      <c r="K111" s="258">
        <v>0</v>
      </c>
      <c r="L111" s="257">
        <v>9</v>
      </c>
    </row>
    <row r="112" spans="1:12" ht="25.5" x14ac:dyDescent="0.2">
      <c r="A112" s="254" t="s">
        <v>25</v>
      </c>
      <c r="B112" s="255">
        <v>374</v>
      </c>
      <c r="C112" s="255">
        <v>2</v>
      </c>
      <c r="D112" s="255">
        <v>1</v>
      </c>
      <c r="E112" s="255">
        <v>104</v>
      </c>
      <c r="F112" s="255">
        <v>169</v>
      </c>
      <c r="G112" s="255">
        <v>16</v>
      </c>
      <c r="H112" s="255">
        <v>6</v>
      </c>
      <c r="I112" s="255">
        <v>18</v>
      </c>
      <c r="J112" s="255">
        <v>49</v>
      </c>
      <c r="K112" s="256">
        <v>0</v>
      </c>
      <c r="L112" s="255">
        <v>9</v>
      </c>
    </row>
    <row r="113" spans="1:12" x14ac:dyDescent="0.2">
      <c r="A113" s="112" t="s">
        <v>283</v>
      </c>
      <c r="B113" s="257">
        <v>1</v>
      </c>
      <c r="C113" s="258">
        <v>0</v>
      </c>
      <c r="D113" s="258">
        <v>0</v>
      </c>
      <c r="E113" s="257">
        <v>1</v>
      </c>
      <c r="F113" s="258">
        <v>0</v>
      </c>
      <c r="G113" s="258">
        <v>0</v>
      </c>
      <c r="H113" s="258">
        <v>0</v>
      </c>
      <c r="I113" s="258">
        <v>0</v>
      </c>
      <c r="J113" s="258">
        <v>0</v>
      </c>
      <c r="K113" s="258">
        <v>0</v>
      </c>
      <c r="L113" s="258">
        <v>0</v>
      </c>
    </row>
    <row r="114" spans="1:12" ht="25.5" x14ac:dyDescent="0.2">
      <c r="A114" s="107" t="s">
        <v>284</v>
      </c>
      <c r="B114" s="255">
        <v>2</v>
      </c>
      <c r="C114" s="255">
        <v>1</v>
      </c>
      <c r="D114" s="255">
        <v>1</v>
      </c>
      <c r="E114" s="256">
        <v>0</v>
      </c>
      <c r="F114" s="256">
        <v>0</v>
      </c>
      <c r="G114" s="256">
        <v>0</v>
      </c>
      <c r="H114" s="256">
        <v>0</v>
      </c>
      <c r="I114" s="256">
        <v>0</v>
      </c>
      <c r="J114" s="256">
        <v>0</v>
      </c>
      <c r="K114" s="256">
        <v>0</v>
      </c>
      <c r="L114" s="256">
        <v>0</v>
      </c>
    </row>
    <row r="115" spans="1:12" x14ac:dyDescent="0.2">
      <c r="A115" s="112" t="s">
        <v>285</v>
      </c>
      <c r="B115" s="257">
        <v>101</v>
      </c>
      <c r="C115" s="257">
        <v>1</v>
      </c>
      <c r="D115" s="258">
        <v>0</v>
      </c>
      <c r="E115" s="257">
        <v>63</v>
      </c>
      <c r="F115" s="257">
        <v>31</v>
      </c>
      <c r="G115" s="257">
        <v>1</v>
      </c>
      <c r="H115" s="258">
        <v>0</v>
      </c>
      <c r="I115" s="258">
        <v>0</v>
      </c>
      <c r="J115" s="257">
        <v>5</v>
      </c>
      <c r="K115" s="258">
        <v>0</v>
      </c>
      <c r="L115" s="258">
        <v>0</v>
      </c>
    </row>
    <row r="116" spans="1:12" x14ac:dyDescent="0.2">
      <c r="A116" s="107" t="s">
        <v>286</v>
      </c>
      <c r="B116" s="255">
        <v>170</v>
      </c>
      <c r="C116" s="256">
        <v>0</v>
      </c>
      <c r="D116" s="256">
        <v>0</v>
      </c>
      <c r="E116" s="255">
        <v>28</v>
      </c>
      <c r="F116" s="255">
        <v>110</v>
      </c>
      <c r="G116" s="255">
        <v>7</v>
      </c>
      <c r="H116" s="255">
        <v>3</v>
      </c>
      <c r="I116" s="255">
        <v>2</v>
      </c>
      <c r="J116" s="255">
        <v>16</v>
      </c>
      <c r="K116" s="256">
        <v>0</v>
      </c>
      <c r="L116" s="255">
        <v>4</v>
      </c>
    </row>
    <row r="117" spans="1:12" x14ac:dyDescent="0.2">
      <c r="A117" s="112" t="s">
        <v>287</v>
      </c>
      <c r="B117" s="257">
        <v>12</v>
      </c>
      <c r="C117" s="258">
        <v>0</v>
      </c>
      <c r="D117" s="258">
        <v>0</v>
      </c>
      <c r="E117" s="257">
        <v>4</v>
      </c>
      <c r="F117" s="257">
        <v>3</v>
      </c>
      <c r="G117" s="257">
        <v>2</v>
      </c>
      <c r="H117" s="258">
        <v>0</v>
      </c>
      <c r="I117" s="257">
        <v>2</v>
      </c>
      <c r="J117" s="257">
        <v>1</v>
      </c>
      <c r="K117" s="258">
        <v>0</v>
      </c>
      <c r="L117" s="258">
        <v>0</v>
      </c>
    </row>
    <row r="118" spans="1:12" x14ac:dyDescent="0.2">
      <c r="A118" s="107" t="s">
        <v>288</v>
      </c>
      <c r="B118" s="255">
        <v>4</v>
      </c>
      <c r="C118" s="256">
        <v>0</v>
      </c>
      <c r="D118" s="256">
        <v>0</v>
      </c>
      <c r="E118" s="256">
        <v>0</v>
      </c>
      <c r="F118" s="256">
        <v>0</v>
      </c>
      <c r="G118" s="255">
        <v>3</v>
      </c>
      <c r="H118" s="255">
        <v>1</v>
      </c>
      <c r="I118" s="256">
        <v>0</v>
      </c>
      <c r="J118" s="256">
        <v>0</v>
      </c>
      <c r="K118" s="256">
        <v>0</v>
      </c>
      <c r="L118" s="256">
        <v>0</v>
      </c>
    </row>
    <row r="119" spans="1:12" x14ac:dyDescent="0.2">
      <c r="A119" s="112" t="s">
        <v>289</v>
      </c>
      <c r="B119" s="257">
        <v>33</v>
      </c>
      <c r="C119" s="258">
        <v>0</v>
      </c>
      <c r="D119" s="258">
        <v>0</v>
      </c>
      <c r="E119" s="257">
        <v>6</v>
      </c>
      <c r="F119" s="257">
        <v>8</v>
      </c>
      <c r="G119" s="257">
        <v>2</v>
      </c>
      <c r="H119" s="258">
        <v>0</v>
      </c>
      <c r="I119" s="257">
        <v>12</v>
      </c>
      <c r="J119" s="257">
        <v>4</v>
      </c>
      <c r="K119" s="258">
        <v>0</v>
      </c>
      <c r="L119" s="257">
        <v>1</v>
      </c>
    </row>
    <row r="120" spans="1:12" x14ac:dyDescent="0.2">
      <c r="A120" s="107" t="s">
        <v>290</v>
      </c>
      <c r="B120" s="255">
        <v>48</v>
      </c>
      <c r="C120" s="256">
        <v>0</v>
      </c>
      <c r="D120" s="256">
        <v>0</v>
      </c>
      <c r="E120" s="255">
        <v>2</v>
      </c>
      <c r="F120" s="255">
        <v>16</v>
      </c>
      <c r="G120" s="255">
        <v>1</v>
      </c>
      <c r="H120" s="255">
        <v>2</v>
      </c>
      <c r="I120" s="255">
        <v>2</v>
      </c>
      <c r="J120" s="255">
        <v>22</v>
      </c>
      <c r="K120" s="256">
        <v>0</v>
      </c>
      <c r="L120" s="255">
        <v>3</v>
      </c>
    </row>
    <row r="121" spans="1:12" x14ac:dyDescent="0.2">
      <c r="A121" s="112" t="s">
        <v>291</v>
      </c>
      <c r="B121" s="257">
        <v>1</v>
      </c>
      <c r="C121" s="258">
        <v>0</v>
      </c>
      <c r="D121" s="258">
        <v>0</v>
      </c>
      <c r="E121" s="258">
        <v>0</v>
      </c>
      <c r="F121" s="258">
        <v>0</v>
      </c>
      <c r="G121" s="258">
        <v>0</v>
      </c>
      <c r="H121" s="258">
        <v>0</v>
      </c>
      <c r="I121" s="258">
        <v>0</v>
      </c>
      <c r="J121" s="257">
        <v>1</v>
      </c>
      <c r="K121" s="258">
        <v>0</v>
      </c>
      <c r="L121" s="258">
        <v>0</v>
      </c>
    </row>
    <row r="122" spans="1:12" x14ac:dyDescent="0.2">
      <c r="A122" s="107" t="s">
        <v>292</v>
      </c>
      <c r="B122" s="255">
        <v>2</v>
      </c>
      <c r="C122" s="256">
        <v>0</v>
      </c>
      <c r="D122" s="256">
        <v>0</v>
      </c>
      <c r="E122" s="256">
        <v>0</v>
      </c>
      <c r="F122" s="255">
        <v>1</v>
      </c>
      <c r="G122" s="256">
        <v>0</v>
      </c>
      <c r="H122" s="256">
        <v>0</v>
      </c>
      <c r="I122" s="256">
        <v>0</v>
      </c>
      <c r="J122" s="256">
        <v>0</v>
      </c>
      <c r="K122" s="256">
        <v>0</v>
      </c>
      <c r="L122" s="255">
        <v>1</v>
      </c>
    </row>
    <row r="123" spans="1:12" x14ac:dyDescent="0.2">
      <c r="A123" s="113" t="s">
        <v>310</v>
      </c>
      <c r="B123" s="257">
        <v>8551</v>
      </c>
      <c r="C123" s="257">
        <v>28</v>
      </c>
      <c r="D123" s="257">
        <v>17</v>
      </c>
      <c r="E123" s="257">
        <v>1054</v>
      </c>
      <c r="F123" s="257">
        <v>5070</v>
      </c>
      <c r="G123" s="257">
        <v>428</v>
      </c>
      <c r="H123" s="257">
        <v>585</v>
      </c>
      <c r="I123" s="257">
        <v>229</v>
      </c>
      <c r="J123" s="257">
        <v>556</v>
      </c>
      <c r="K123" s="257">
        <v>12</v>
      </c>
      <c r="L123" s="257">
        <v>572</v>
      </c>
    </row>
    <row r="124" spans="1:12" x14ac:dyDescent="0.2">
      <c r="A124" s="254" t="s">
        <v>27</v>
      </c>
      <c r="B124" s="255">
        <v>1224</v>
      </c>
      <c r="C124" s="255">
        <v>1</v>
      </c>
      <c r="D124" s="255">
        <v>4</v>
      </c>
      <c r="E124" s="255">
        <v>282</v>
      </c>
      <c r="F124" s="255">
        <v>667</v>
      </c>
      <c r="G124" s="255">
        <v>38</v>
      </c>
      <c r="H124" s="255">
        <v>8</v>
      </c>
      <c r="I124" s="255">
        <v>33</v>
      </c>
      <c r="J124" s="255">
        <v>135</v>
      </c>
      <c r="K124" s="255">
        <v>6</v>
      </c>
      <c r="L124" s="255">
        <v>50</v>
      </c>
    </row>
    <row r="125" spans="1:12" x14ac:dyDescent="0.2">
      <c r="A125" s="112" t="s">
        <v>283</v>
      </c>
      <c r="B125" s="257">
        <v>1</v>
      </c>
      <c r="C125" s="258">
        <v>0</v>
      </c>
      <c r="D125" s="258">
        <v>0</v>
      </c>
      <c r="E125" s="257">
        <v>1</v>
      </c>
      <c r="F125" s="258">
        <v>0</v>
      </c>
      <c r="G125" s="258">
        <v>0</v>
      </c>
      <c r="H125" s="258">
        <v>0</v>
      </c>
      <c r="I125" s="258">
        <v>0</v>
      </c>
      <c r="J125" s="258">
        <v>0</v>
      </c>
      <c r="K125" s="258">
        <v>0</v>
      </c>
      <c r="L125" s="258">
        <v>0</v>
      </c>
    </row>
    <row r="126" spans="1:12" ht="25.5" x14ac:dyDescent="0.2">
      <c r="A126" s="107" t="s">
        <v>284</v>
      </c>
      <c r="B126" s="255">
        <v>3</v>
      </c>
      <c r="C126" s="256">
        <v>0</v>
      </c>
      <c r="D126" s="255">
        <v>3</v>
      </c>
      <c r="E126" s="256">
        <v>0</v>
      </c>
      <c r="F126" s="256">
        <v>0</v>
      </c>
      <c r="G126" s="256">
        <v>0</v>
      </c>
      <c r="H126" s="256">
        <v>0</v>
      </c>
      <c r="I126" s="256">
        <v>0</v>
      </c>
      <c r="J126" s="256">
        <v>0</v>
      </c>
      <c r="K126" s="256">
        <v>0</v>
      </c>
      <c r="L126" s="256">
        <v>0</v>
      </c>
    </row>
    <row r="127" spans="1:12" x14ac:dyDescent="0.2">
      <c r="A127" s="112" t="s">
        <v>285</v>
      </c>
      <c r="B127" s="257">
        <v>320</v>
      </c>
      <c r="C127" s="257">
        <v>1</v>
      </c>
      <c r="D127" s="257">
        <v>1</v>
      </c>
      <c r="E127" s="257">
        <v>178</v>
      </c>
      <c r="F127" s="257">
        <v>112</v>
      </c>
      <c r="G127" s="257">
        <v>2</v>
      </c>
      <c r="H127" s="257">
        <v>1</v>
      </c>
      <c r="I127" s="258">
        <v>0</v>
      </c>
      <c r="J127" s="257">
        <v>17</v>
      </c>
      <c r="K127" s="258">
        <v>0</v>
      </c>
      <c r="L127" s="257">
        <v>8</v>
      </c>
    </row>
    <row r="128" spans="1:12" x14ac:dyDescent="0.2">
      <c r="A128" s="107" t="s">
        <v>286</v>
      </c>
      <c r="B128" s="255">
        <v>650</v>
      </c>
      <c r="C128" s="256">
        <v>0</v>
      </c>
      <c r="D128" s="256">
        <v>0</v>
      </c>
      <c r="E128" s="255">
        <v>83</v>
      </c>
      <c r="F128" s="255">
        <v>454</v>
      </c>
      <c r="G128" s="255">
        <v>21</v>
      </c>
      <c r="H128" s="255">
        <v>2</v>
      </c>
      <c r="I128" s="255">
        <v>13</v>
      </c>
      <c r="J128" s="255">
        <v>61</v>
      </c>
      <c r="K128" s="255">
        <v>3</v>
      </c>
      <c r="L128" s="255">
        <v>13</v>
      </c>
    </row>
    <row r="129" spans="1:12" x14ac:dyDescent="0.2">
      <c r="A129" s="112" t="s">
        <v>287</v>
      </c>
      <c r="B129" s="257">
        <v>40</v>
      </c>
      <c r="C129" s="258">
        <v>0</v>
      </c>
      <c r="D129" s="258">
        <v>0</v>
      </c>
      <c r="E129" s="257">
        <v>7</v>
      </c>
      <c r="F129" s="257">
        <v>16</v>
      </c>
      <c r="G129" s="257">
        <v>11</v>
      </c>
      <c r="H129" s="257">
        <v>1</v>
      </c>
      <c r="I129" s="257">
        <v>2</v>
      </c>
      <c r="J129" s="257">
        <v>2</v>
      </c>
      <c r="K129" s="257">
        <v>1</v>
      </c>
      <c r="L129" s="258">
        <v>0</v>
      </c>
    </row>
    <row r="130" spans="1:12" x14ac:dyDescent="0.2">
      <c r="A130" s="107" t="s">
        <v>288</v>
      </c>
      <c r="B130" s="255">
        <v>7</v>
      </c>
      <c r="C130" s="256">
        <v>0</v>
      </c>
      <c r="D130" s="256">
        <v>0</v>
      </c>
      <c r="E130" s="255">
        <v>1</v>
      </c>
      <c r="F130" s="255">
        <v>1</v>
      </c>
      <c r="G130" s="256">
        <v>0</v>
      </c>
      <c r="H130" s="255">
        <v>3</v>
      </c>
      <c r="I130" s="255">
        <v>1</v>
      </c>
      <c r="J130" s="255">
        <v>1</v>
      </c>
      <c r="K130" s="256">
        <v>0</v>
      </c>
      <c r="L130" s="256">
        <v>0</v>
      </c>
    </row>
    <row r="131" spans="1:12" x14ac:dyDescent="0.2">
      <c r="A131" s="112" t="s">
        <v>289</v>
      </c>
      <c r="B131" s="257">
        <v>32</v>
      </c>
      <c r="C131" s="258">
        <v>0</v>
      </c>
      <c r="D131" s="258">
        <v>0</v>
      </c>
      <c r="E131" s="257">
        <v>8</v>
      </c>
      <c r="F131" s="257">
        <v>11</v>
      </c>
      <c r="G131" s="257">
        <v>2</v>
      </c>
      <c r="H131" s="258">
        <v>0</v>
      </c>
      <c r="I131" s="257">
        <v>9</v>
      </c>
      <c r="J131" s="257">
        <v>2</v>
      </c>
      <c r="K131" s="258">
        <v>0</v>
      </c>
      <c r="L131" s="258">
        <v>0</v>
      </c>
    </row>
    <row r="132" spans="1:12" x14ac:dyDescent="0.2">
      <c r="A132" s="107" t="s">
        <v>290</v>
      </c>
      <c r="B132" s="255">
        <v>121</v>
      </c>
      <c r="C132" s="256">
        <v>0</v>
      </c>
      <c r="D132" s="256">
        <v>0</v>
      </c>
      <c r="E132" s="255">
        <v>2</v>
      </c>
      <c r="F132" s="255">
        <v>59</v>
      </c>
      <c r="G132" s="255">
        <v>2</v>
      </c>
      <c r="H132" s="255">
        <v>1</v>
      </c>
      <c r="I132" s="255">
        <v>8</v>
      </c>
      <c r="J132" s="255">
        <v>46</v>
      </c>
      <c r="K132" s="256">
        <v>0</v>
      </c>
      <c r="L132" s="255">
        <v>3</v>
      </c>
    </row>
    <row r="133" spans="1:12" x14ac:dyDescent="0.2">
      <c r="A133" s="112" t="s">
        <v>291</v>
      </c>
      <c r="B133" s="257">
        <v>11</v>
      </c>
      <c r="C133" s="258">
        <v>0</v>
      </c>
      <c r="D133" s="258">
        <v>0</v>
      </c>
      <c r="E133" s="258">
        <v>0</v>
      </c>
      <c r="F133" s="257">
        <v>5</v>
      </c>
      <c r="G133" s="258">
        <v>0</v>
      </c>
      <c r="H133" s="258">
        <v>0</v>
      </c>
      <c r="I133" s="258">
        <v>0</v>
      </c>
      <c r="J133" s="257">
        <v>4</v>
      </c>
      <c r="K133" s="257">
        <v>2</v>
      </c>
      <c r="L133" s="258">
        <v>0</v>
      </c>
    </row>
    <row r="134" spans="1:12" x14ac:dyDescent="0.2">
      <c r="A134" s="107" t="s">
        <v>292</v>
      </c>
      <c r="B134" s="255">
        <v>39</v>
      </c>
      <c r="C134" s="256">
        <v>0</v>
      </c>
      <c r="D134" s="256">
        <v>0</v>
      </c>
      <c r="E134" s="255">
        <v>2</v>
      </c>
      <c r="F134" s="255">
        <v>9</v>
      </c>
      <c r="G134" s="256">
        <v>0</v>
      </c>
      <c r="H134" s="256">
        <v>0</v>
      </c>
      <c r="I134" s="256">
        <v>0</v>
      </c>
      <c r="J134" s="255">
        <v>2</v>
      </c>
      <c r="K134" s="256">
        <v>0</v>
      </c>
      <c r="L134" s="255">
        <v>26</v>
      </c>
    </row>
    <row r="135" spans="1:12" x14ac:dyDescent="0.2">
      <c r="A135" s="259" t="s">
        <v>28</v>
      </c>
      <c r="B135" s="257">
        <v>341</v>
      </c>
      <c r="C135" s="257">
        <v>3</v>
      </c>
      <c r="D135" s="257">
        <v>1</v>
      </c>
      <c r="E135" s="257">
        <v>29</v>
      </c>
      <c r="F135" s="257">
        <v>254</v>
      </c>
      <c r="G135" s="257">
        <v>13</v>
      </c>
      <c r="H135" s="257">
        <v>8</v>
      </c>
      <c r="I135" s="257">
        <v>8</v>
      </c>
      <c r="J135" s="257">
        <v>17</v>
      </c>
      <c r="K135" s="257">
        <v>1</v>
      </c>
      <c r="L135" s="257">
        <v>7</v>
      </c>
    </row>
    <row r="136" spans="1:12" x14ac:dyDescent="0.2">
      <c r="A136" s="107" t="s">
        <v>283</v>
      </c>
      <c r="B136" s="255">
        <v>6</v>
      </c>
      <c r="C136" s="255">
        <v>1</v>
      </c>
      <c r="D136" s="256">
        <v>0</v>
      </c>
      <c r="E136" s="256">
        <v>0</v>
      </c>
      <c r="F136" s="255">
        <v>3</v>
      </c>
      <c r="G136" s="256">
        <v>0</v>
      </c>
      <c r="H136" s="256">
        <v>0</v>
      </c>
      <c r="I136" s="256">
        <v>0</v>
      </c>
      <c r="J136" s="256">
        <v>0</v>
      </c>
      <c r="K136" s="256">
        <v>0</v>
      </c>
      <c r="L136" s="255">
        <v>2</v>
      </c>
    </row>
    <row r="137" spans="1:12" x14ac:dyDescent="0.2">
      <c r="A137" s="112" t="s">
        <v>285</v>
      </c>
      <c r="B137" s="257">
        <v>28</v>
      </c>
      <c r="C137" s="258">
        <v>0</v>
      </c>
      <c r="D137" s="258">
        <v>0</v>
      </c>
      <c r="E137" s="257">
        <v>15</v>
      </c>
      <c r="F137" s="257">
        <v>11</v>
      </c>
      <c r="G137" s="258">
        <v>0</v>
      </c>
      <c r="H137" s="258">
        <v>0</v>
      </c>
      <c r="I137" s="258">
        <v>0</v>
      </c>
      <c r="J137" s="257">
        <v>2</v>
      </c>
      <c r="K137" s="258">
        <v>0</v>
      </c>
      <c r="L137" s="258">
        <v>0</v>
      </c>
    </row>
    <row r="138" spans="1:12" x14ac:dyDescent="0.2">
      <c r="A138" s="107" t="s">
        <v>286</v>
      </c>
      <c r="B138" s="255">
        <v>232</v>
      </c>
      <c r="C138" s="255">
        <v>2</v>
      </c>
      <c r="D138" s="255">
        <v>1</v>
      </c>
      <c r="E138" s="255">
        <v>8</v>
      </c>
      <c r="F138" s="255">
        <v>209</v>
      </c>
      <c r="G138" s="255">
        <v>2</v>
      </c>
      <c r="H138" s="255">
        <v>1</v>
      </c>
      <c r="I138" s="255">
        <v>3</v>
      </c>
      <c r="J138" s="255">
        <v>4</v>
      </c>
      <c r="K138" s="255">
        <v>1</v>
      </c>
      <c r="L138" s="255">
        <v>1</v>
      </c>
    </row>
    <row r="139" spans="1:12" x14ac:dyDescent="0.2">
      <c r="A139" s="112" t="s">
        <v>287</v>
      </c>
      <c r="B139" s="257">
        <v>10</v>
      </c>
      <c r="C139" s="258">
        <v>0</v>
      </c>
      <c r="D139" s="258">
        <v>0</v>
      </c>
      <c r="E139" s="258">
        <v>0</v>
      </c>
      <c r="F139" s="257">
        <v>2</v>
      </c>
      <c r="G139" s="257">
        <v>7</v>
      </c>
      <c r="H139" s="258">
        <v>0</v>
      </c>
      <c r="I139" s="257">
        <v>1</v>
      </c>
      <c r="J139" s="258">
        <v>0</v>
      </c>
      <c r="K139" s="258">
        <v>0</v>
      </c>
      <c r="L139" s="258">
        <v>0</v>
      </c>
    </row>
    <row r="140" spans="1:12" x14ac:dyDescent="0.2">
      <c r="A140" s="107" t="s">
        <v>288</v>
      </c>
      <c r="B140" s="255">
        <v>16</v>
      </c>
      <c r="C140" s="256">
        <v>0</v>
      </c>
      <c r="D140" s="256">
        <v>0</v>
      </c>
      <c r="E140" s="255">
        <v>2</v>
      </c>
      <c r="F140" s="255">
        <v>4</v>
      </c>
      <c r="G140" s="255">
        <v>3</v>
      </c>
      <c r="H140" s="255">
        <v>6</v>
      </c>
      <c r="I140" s="256">
        <v>0</v>
      </c>
      <c r="J140" s="255">
        <v>1</v>
      </c>
      <c r="K140" s="256">
        <v>0</v>
      </c>
      <c r="L140" s="256">
        <v>0</v>
      </c>
    </row>
    <row r="141" spans="1:12" x14ac:dyDescent="0.2">
      <c r="A141" s="112" t="s">
        <v>289</v>
      </c>
      <c r="B141" s="257">
        <v>7</v>
      </c>
      <c r="C141" s="258">
        <v>0</v>
      </c>
      <c r="D141" s="258">
        <v>0</v>
      </c>
      <c r="E141" s="257">
        <v>2</v>
      </c>
      <c r="F141" s="257">
        <v>2</v>
      </c>
      <c r="G141" s="258">
        <v>0</v>
      </c>
      <c r="H141" s="258">
        <v>0</v>
      </c>
      <c r="I141" s="257">
        <v>3</v>
      </c>
      <c r="J141" s="258">
        <v>0</v>
      </c>
      <c r="K141" s="258">
        <v>0</v>
      </c>
      <c r="L141" s="258">
        <v>0</v>
      </c>
    </row>
    <row r="142" spans="1:12" x14ac:dyDescent="0.2">
      <c r="A142" s="107" t="s">
        <v>290</v>
      </c>
      <c r="B142" s="255">
        <v>31</v>
      </c>
      <c r="C142" s="256">
        <v>0</v>
      </c>
      <c r="D142" s="256">
        <v>0</v>
      </c>
      <c r="E142" s="255">
        <v>1</v>
      </c>
      <c r="F142" s="255">
        <v>17</v>
      </c>
      <c r="G142" s="255">
        <v>1</v>
      </c>
      <c r="H142" s="255">
        <v>1</v>
      </c>
      <c r="I142" s="255">
        <v>1</v>
      </c>
      <c r="J142" s="255">
        <v>10</v>
      </c>
      <c r="K142" s="256">
        <v>0</v>
      </c>
      <c r="L142" s="256">
        <v>0</v>
      </c>
    </row>
    <row r="143" spans="1:12" x14ac:dyDescent="0.2">
      <c r="A143" s="112" t="s">
        <v>292</v>
      </c>
      <c r="B143" s="257">
        <v>11</v>
      </c>
      <c r="C143" s="258">
        <v>0</v>
      </c>
      <c r="D143" s="258">
        <v>0</v>
      </c>
      <c r="E143" s="257">
        <v>1</v>
      </c>
      <c r="F143" s="257">
        <v>6</v>
      </c>
      <c r="G143" s="258">
        <v>0</v>
      </c>
      <c r="H143" s="258">
        <v>0</v>
      </c>
      <c r="I143" s="258">
        <v>0</v>
      </c>
      <c r="J143" s="258">
        <v>0</v>
      </c>
      <c r="K143" s="258">
        <v>0</v>
      </c>
      <c r="L143" s="257">
        <v>4</v>
      </c>
    </row>
    <row r="144" spans="1:12" x14ac:dyDescent="0.2">
      <c r="A144" s="254" t="s">
        <v>29</v>
      </c>
      <c r="B144" s="255">
        <v>4992</v>
      </c>
      <c r="C144" s="255">
        <v>17</v>
      </c>
      <c r="D144" s="255">
        <v>8</v>
      </c>
      <c r="E144" s="255">
        <v>357</v>
      </c>
      <c r="F144" s="255">
        <v>3073</v>
      </c>
      <c r="G144" s="255">
        <v>339</v>
      </c>
      <c r="H144" s="255">
        <v>531</v>
      </c>
      <c r="I144" s="255">
        <v>96</v>
      </c>
      <c r="J144" s="255">
        <v>124</v>
      </c>
      <c r="K144" s="255">
        <v>1</v>
      </c>
      <c r="L144" s="255">
        <v>446</v>
      </c>
    </row>
    <row r="145" spans="1:12" x14ac:dyDescent="0.2">
      <c r="A145" s="112" t="s">
        <v>283</v>
      </c>
      <c r="B145" s="257">
        <v>13</v>
      </c>
      <c r="C145" s="257">
        <v>5</v>
      </c>
      <c r="D145" s="257">
        <v>1</v>
      </c>
      <c r="E145" s="257">
        <v>2</v>
      </c>
      <c r="F145" s="257">
        <v>5</v>
      </c>
      <c r="G145" s="258">
        <v>0</v>
      </c>
      <c r="H145" s="258">
        <v>0</v>
      </c>
      <c r="I145" s="258">
        <v>0</v>
      </c>
      <c r="J145" s="258">
        <v>0</v>
      </c>
      <c r="K145" s="258">
        <v>0</v>
      </c>
      <c r="L145" s="258">
        <v>0</v>
      </c>
    </row>
    <row r="146" spans="1:12" ht="25.5" x14ac:dyDescent="0.2">
      <c r="A146" s="107" t="s">
        <v>284</v>
      </c>
      <c r="B146" s="255">
        <v>6</v>
      </c>
      <c r="C146" s="256">
        <v>0</v>
      </c>
      <c r="D146" s="255">
        <v>1</v>
      </c>
      <c r="E146" s="255">
        <v>2</v>
      </c>
      <c r="F146" s="255">
        <v>3</v>
      </c>
      <c r="G146" s="256">
        <v>0</v>
      </c>
      <c r="H146" s="256">
        <v>0</v>
      </c>
      <c r="I146" s="256">
        <v>0</v>
      </c>
      <c r="J146" s="256">
        <v>0</v>
      </c>
      <c r="K146" s="256">
        <v>0</v>
      </c>
      <c r="L146" s="256">
        <v>0</v>
      </c>
    </row>
    <row r="147" spans="1:12" x14ac:dyDescent="0.2">
      <c r="A147" s="112" t="s">
        <v>285</v>
      </c>
      <c r="B147" s="257">
        <v>377</v>
      </c>
      <c r="C147" s="257">
        <v>3</v>
      </c>
      <c r="D147" s="257">
        <v>3</v>
      </c>
      <c r="E147" s="257">
        <v>252</v>
      </c>
      <c r="F147" s="257">
        <v>102</v>
      </c>
      <c r="G147" s="257">
        <v>8</v>
      </c>
      <c r="H147" s="257">
        <v>1</v>
      </c>
      <c r="I147" s="257">
        <v>1</v>
      </c>
      <c r="J147" s="257">
        <v>1</v>
      </c>
      <c r="K147" s="258">
        <v>0</v>
      </c>
      <c r="L147" s="257">
        <v>6</v>
      </c>
    </row>
    <row r="148" spans="1:12" x14ac:dyDescent="0.2">
      <c r="A148" s="107" t="s">
        <v>286</v>
      </c>
      <c r="B148" s="255">
        <v>3088</v>
      </c>
      <c r="C148" s="255">
        <v>9</v>
      </c>
      <c r="D148" s="255">
        <v>2</v>
      </c>
      <c r="E148" s="255">
        <v>82</v>
      </c>
      <c r="F148" s="255">
        <v>2764</v>
      </c>
      <c r="G148" s="255">
        <v>49</v>
      </c>
      <c r="H148" s="255">
        <v>12</v>
      </c>
      <c r="I148" s="255">
        <v>6</v>
      </c>
      <c r="J148" s="255">
        <v>52</v>
      </c>
      <c r="K148" s="256">
        <v>0</v>
      </c>
      <c r="L148" s="255">
        <v>112</v>
      </c>
    </row>
    <row r="149" spans="1:12" x14ac:dyDescent="0.2">
      <c r="A149" s="112" t="s">
        <v>287</v>
      </c>
      <c r="B149" s="257">
        <v>363</v>
      </c>
      <c r="C149" s="258">
        <v>0</v>
      </c>
      <c r="D149" s="258">
        <v>0</v>
      </c>
      <c r="E149" s="257">
        <v>6</v>
      </c>
      <c r="F149" s="257">
        <v>72</v>
      </c>
      <c r="G149" s="257">
        <v>150</v>
      </c>
      <c r="H149" s="257">
        <v>116</v>
      </c>
      <c r="I149" s="257">
        <v>10</v>
      </c>
      <c r="J149" s="258">
        <v>0</v>
      </c>
      <c r="K149" s="258">
        <v>0</v>
      </c>
      <c r="L149" s="257">
        <v>9</v>
      </c>
    </row>
    <row r="150" spans="1:12" x14ac:dyDescent="0.2">
      <c r="A150" s="107" t="s">
        <v>288</v>
      </c>
      <c r="B150" s="255">
        <v>551</v>
      </c>
      <c r="C150" s="256">
        <v>0</v>
      </c>
      <c r="D150" s="255">
        <v>1</v>
      </c>
      <c r="E150" s="255">
        <v>4</v>
      </c>
      <c r="F150" s="255">
        <v>37</v>
      </c>
      <c r="G150" s="255">
        <v>103</v>
      </c>
      <c r="H150" s="255">
        <v>351</v>
      </c>
      <c r="I150" s="255">
        <v>46</v>
      </c>
      <c r="J150" s="255">
        <v>3</v>
      </c>
      <c r="K150" s="256">
        <v>0</v>
      </c>
      <c r="L150" s="255">
        <v>6</v>
      </c>
    </row>
    <row r="151" spans="1:12" x14ac:dyDescent="0.2">
      <c r="A151" s="112" t="s">
        <v>289</v>
      </c>
      <c r="B151" s="257">
        <v>112</v>
      </c>
      <c r="C151" s="258">
        <v>0</v>
      </c>
      <c r="D151" s="258">
        <v>0</v>
      </c>
      <c r="E151" s="257">
        <v>1</v>
      </c>
      <c r="F151" s="257">
        <v>10</v>
      </c>
      <c r="G151" s="257">
        <v>25</v>
      </c>
      <c r="H151" s="257">
        <v>43</v>
      </c>
      <c r="I151" s="257">
        <v>25</v>
      </c>
      <c r="J151" s="257">
        <v>6</v>
      </c>
      <c r="K151" s="258">
        <v>0</v>
      </c>
      <c r="L151" s="257">
        <v>2</v>
      </c>
    </row>
    <row r="152" spans="1:12" x14ac:dyDescent="0.2">
      <c r="A152" s="107" t="s">
        <v>290</v>
      </c>
      <c r="B152" s="255">
        <v>134</v>
      </c>
      <c r="C152" s="256">
        <v>0</v>
      </c>
      <c r="D152" s="256">
        <v>0</v>
      </c>
      <c r="E152" s="255">
        <v>2</v>
      </c>
      <c r="F152" s="255">
        <v>55</v>
      </c>
      <c r="G152" s="255">
        <v>1</v>
      </c>
      <c r="H152" s="255">
        <v>6</v>
      </c>
      <c r="I152" s="255">
        <v>6</v>
      </c>
      <c r="J152" s="255">
        <v>60</v>
      </c>
      <c r="K152" s="256">
        <v>0</v>
      </c>
      <c r="L152" s="255">
        <v>4</v>
      </c>
    </row>
    <row r="153" spans="1:12" x14ac:dyDescent="0.2">
      <c r="A153" s="112" t="s">
        <v>291</v>
      </c>
      <c r="B153" s="257">
        <v>2</v>
      </c>
      <c r="C153" s="258">
        <v>0</v>
      </c>
      <c r="D153" s="258">
        <v>0</v>
      </c>
      <c r="E153" s="258">
        <v>0</v>
      </c>
      <c r="F153" s="258">
        <v>0</v>
      </c>
      <c r="G153" s="258">
        <v>0</v>
      </c>
      <c r="H153" s="257">
        <v>1</v>
      </c>
      <c r="I153" s="258">
        <v>0</v>
      </c>
      <c r="J153" s="258">
        <v>0</v>
      </c>
      <c r="K153" s="258">
        <v>0</v>
      </c>
      <c r="L153" s="257">
        <v>1</v>
      </c>
    </row>
    <row r="154" spans="1:12" x14ac:dyDescent="0.2">
      <c r="A154" s="107" t="s">
        <v>292</v>
      </c>
      <c r="B154" s="255">
        <v>346</v>
      </c>
      <c r="C154" s="256">
        <v>0</v>
      </c>
      <c r="D154" s="256">
        <v>0</v>
      </c>
      <c r="E154" s="255">
        <v>6</v>
      </c>
      <c r="F154" s="255">
        <v>25</v>
      </c>
      <c r="G154" s="255">
        <v>3</v>
      </c>
      <c r="H154" s="255">
        <v>1</v>
      </c>
      <c r="I154" s="255">
        <v>2</v>
      </c>
      <c r="J154" s="255">
        <v>2</v>
      </c>
      <c r="K154" s="255">
        <v>1</v>
      </c>
      <c r="L154" s="255">
        <v>306</v>
      </c>
    </row>
    <row r="155" spans="1:12" x14ac:dyDescent="0.2">
      <c r="A155" s="259" t="s">
        <v>30</v>
      </c>
      <c r="B155" s="257">
        <v>484</v>
      </c>
      <c r="C155" s="257">
        <v>2</v>
      </c>
      <c r="D155" s="258">
        <v>0</v>
      </c>
      <c r="E155" s="257">
        <v>118</v>
      </c>
      <c r="F155" s="257">
        <v>284</v>
      </c>
      <c r="G155" s="257">
        <v>9</v>
      </c>
      <c r="H155" s="258">
        <v>0</v>
      </c>
      <c r="I155" s="257">
        <v>5</v>
      </c>
      <c r="J155" s="257">
        <v>58</v>
      </c>
      <c r="K155" s="258">
        <v>0</v>
      </c>
      <c r="L155" s="257">
        <v>8</v>
      </c>
    </row>
    <row r="156" spans="1:12" x14ac:dyDescent="0.2">
      <c r="A156" s="107" t="s">
        <v>283</v>
      </c>
      <c r="B156" s="255">
        <v>2</v>
      </c>
      <c r="C156" s="255">
        <v>1</v>
      </c>
      <c r="D156" s="256">
        <v>0</v>
      </c>
      <c r="E156" s="256">
        <v>0</v>
      </c>
      <c r="F156" s="255">
        <v>1</v>
      </c>
      <c r="G156" s="256">
        <v>0</v>
      </c>
      <c r="H156" s="256">
        <v>0</v>
      </c>
      <c r="I156" s="256">
        <v>0</v>
      </c>
      <c r="J156" s="256">
        <v>0</v>
      </c>
      <c r="K156" s="256">
        <v>0</v>
      </c>
      <c r="L156" s="256">
        <v>0</v>
      </c>
    </row>
    <row r="157" spans="1:12" x14ac:dyDescent="0.2">
      <c r="A157" s="112" t="s">
        <v>285</v>
      </c>
      <c r="B157" s="257">
        <v>150</v>
      </c>
      <c r="C157" s="257">
        <v>1</v>
      </c>
      <c r="D157" s="258">
        <v>0</v>
      </c>
      <c r="E157" s="257">
        <v>97</v>
      </c>
      <c r="F157" s="257">
        <v>42</v>
      </c>
      <c r="G157" s="258">
        <v>0</v>
      </c>
      <c r="H157" s="258">
        <v>0</v>
      </c>
      <c r="I157" s="257">
        <v>1</v>
      </c>
      <c r="J157" s="257">
        <v>7</v>
      </c>
      <c r="K157" s="258">
        <v>0</v>
      </c>
      <c r="L157" s="257">
        <v>2</v>
      </c>
    </row>
    <row r="158" spans="1:12" x14ac:dyDescent="0.2">
      <c r="A158" s="107" t="s">
        <v>286</v>
      </c>
      <c r="B158" s="255">
        <v>263</v>
      </c>
      <c r="C158" s="256">
        <v>0</v>
      </c>
      <c r="D158" s="256">
        <v>0</v>
      </c>
      <c r="E158" s="255">
        <v>16</v>
      </c>
      <c r="F158" s="255">
        <v>221</v>
      </c>
      <c r="G158" s="255">
        <v>4</v>
      </c>
      <c r="H158" s="256">
        <v>0</v>
      </c>
      <c r="I158" s="255">
        <v>1</v>
      </c>
      <c r="J158" s="255">
        <v>18</v>
      </c>
      <c r="K158" s="256">
        <v>0</v>
      </c>
      <c r="L158" s="255">
        <v>3</v>
      </c>
    </row>
    <row r="159" spans="1:12" x14ac:dyDescent="0.2">
      <c r="A159" s="112" t="s">
        <v>287</v>
      </c>
      <c r="B159" s="257">
        <v>7</v>
      </c>
      <c r="C159" s="258">
        <v>0</v>
      </c>
      <c r="D159" s="258">
        <v>0</v>
      </c>
      <c r="E159" s="257">
        <v>2</v>
      </c>
      <c r="F159" s="257">
        <v>2</v>
      </c>
      <c r="G159" s="257">
        <v>3</v>
      </c>
      <c r="H159" s="258">
        <v>0</v>
      </c>
      <c r="I159" s="258">
        <v>0</v>
      </c>
      <c r="J159" s="258">
        <v>0</v>
      </c>
      <c r="K159" s="258">
        <v>0</v>
      </c>
      <c r="L159" s="258">
        <v>0</v>
      </c>
    </row>
    <row r="160" spans="1:12" x14ac:dyDescent="0.2">
      <c r="A160" s="107" t="s">
        <v>288</v>
      </c>
      <c r="B160" s="255">
        <v>2</v>
      </c>
      <c r="C160" s="256">
        <v>0</v>
      </c>
      <c r="D160" s="256">
        <v>0</v>
      </c>
      <c r="E160" s="256">
        <v>0</v>
      </c>
      <c r="F160" s="256">
        <v>0</v>
      </c>
      <c r="G160" s="255">
        <v>2</v>
      </c>
      <c r="H160" s="256">
        <v>0</v>
      </c>
      <c r="I160" s="256">
        <v>0</v>
      </c>
      <c r="J160" s="256">
        <v>0</v>
      </c>
      <c r="K160" s="256">
        <v>0</v>
      </c>
      <c r="L160" s="256">
        <v>0</v>
      </c>
    </row>
    <row r="161" spans="1:12" x14ac:dyDescent="0.2">
      <c r="A161" s="112" t="s">
        <v>289</v>
      </c>
      <c r="B161" s="257">
        <v>3</v>
      </c>
      <c r="C161" s="258">
        <v>0</v>
      </c>
      <c r="D161" s="258">
        <v>0</v>
      </c>
      <c r="E161" s="258">
        <v>0</v>
      </c>
      <c r="F161" s="257">
        <v>1</v>
      </c>
      <c r="G161" s="258">
        <v>0</v>
      </c>
      <c r="H161" s="258">
        <v>0</v>
      </c>
      <c r="I161" s="257">
        <v>1</v>
      </c>
      <c r="J161" s="257">
        <v>1</v>
      </c>
      <c r="K161" s="258">
        <v>0</v>
      </c>
      <c r="L161" s="258">
        <v>0</v>
      </c>
    </row>
    <row r="162" spans="1:12" x14ac:dyDescent="0.2">
      <c r="A162" s="107" t="s">
        <v>290</v>
      </c>
      <c r="B162" s="255">
        <v>48</v>
      </c>
      <c r="C162" s="256">
        <v>0</v>
      </c>
      <c r="D162" s="256">
        <v>0</v>
      </c>
      <c r="E162" s="255">
        <v>2</v>
      </c>
      <c r="F162" s="255">
        <v>14</v>
      </c>
      <c r="G162" s="256">
        <v>0</v>
      </c>
      <c r="H162" s="256">
        <v>0</v>
      </c>
      <c r="I162" s="255">
        <v>2</v>
      </c>
      <c r="J162" s="255">
        <v>30</v>
      </c>
      <c r="K162" s="256">
        <v>0</v>
      </c>
      <c r="L162" s="256">
        <v>0</v>
      </c>
    </row>
    <row r="163" spans="1:12" x14ac:dyDescent="0.2">
      <c r="A163" s="112" t="s">
        <v>291</v>
      </c>
      <c r="B163" s="257">
        <v>4</v>
      </c>
      <c r="C163" s="258">
        <v>0</v>
      </c>
      <c r="D163" s="258">
        <v>0</v>
      </c>
      <c r="E163" s="258">
        <v>0</v>
      </c>
      <c r="F163" s="257">
        <v>2</v>
      </c>
      <c r="G163" s="258">
        <v>0</v>
      </c>
      <c r="H163" s="258">
        <v>0</v>
      </c>
      <c r="I163" s="258">
        <v>0</v>
      </c>
      <c r="J163" s="257">
        <v>2</v>
      </c>
      <c r="K163" s="258">
        <v>0</v>
      </c>
      <c r="L163" s="258">
        <v>0</v>
      </c>
    </row>
    <row r="164" spans="1:12" x14ac:dyDescent="0.2">
      <c r="A164" s="107" t="s">
        <v>292</v>
      </c>
      <c r="B164" s="255">
        <v>5</v>
      </c>
      <c r="C164" s="256">
        <v>0</v>
      </c>
      <c r="D164" s="256">
        <v>0</v>
      </c>
      <c r="E164" s="255">
        <v>1</v>
      </c>
      <c r="F164" s="255">
        <v>1</v>
      </c>
      <c r="G164" s="256">
        <v>0</v>
      </c>
      <c r="H164" s="256">
        <v>0</v>
      </c>
      <c r="I164" s="256">
        <v>0</v>
      </c>
      <c r="J164" s="256">
        <v>0</v>
      </c>
      <c r="K164" s="256">
        <v>0</v>
      </c>
      <c r="L164" s="255">
        <v>3</v>
      </c>
    </row>
    <row r="165" spans="1:12" x14ac:dyDescent="0.2">
      <c r="A165" s="259" t="s">
        <v>31</v>
      </c>
      <c r="B165" s="257">
        <v>1381</v>
      </c>
      <c r="C165" s="257">
        <v>2</v>
      </c>
      <c r="D165" s="257">
        <v>4</v>
      </c>
      <c r="E165" s="257">
        <v>249</v>
      </c>
      <c r="F165" s="257">
        <v>717</v>
      </c>
      <c r="G165" s="257">
        <v>28</v>
      </c>
      <c r="H165" s="257">
        <v>37</v>
      </c>
      <c r="I165" s="257">
        <v>86</v>
      </c>
      <c r="J165" s="257">
        <v>216</v>
      </c>
      <c r="K165" s="257">
        <v>4</v>
      </c>
      <c r="L165" s="257">
        <v>38</v>
      </c>
    </row>
    <row r="166" spans="1:12" x14ac:dyDescent="0.2">
      <c r="A166" s="107" t="s">
        <v>283</v>
      </c>
      <c r="B166" s="255">
        <v>3</v>
      </c>
      <c r="C166" s="255">
        <v>1</v>
      </c>
      <c r="D166" s="256">
        <v>0</v>
      </c>
      <c r="E166" s="255">
        <v>1</v>
      </c>
      <c r="F166" s="255">
        <v>1</v>
      </c>
      <c r="G166" s="256">
        <v>0</v>
      </c>
      <c r="H166" s="256">
        <v>0</v>
      </c>
      <c r="I166" s="256">
        <v>0</v>
      </c>
      <c r="J166" s="256">
        <v>0</v>
      </c>
      <c r="K166" s="256">
        <v>0</v>
      </c>
      <c r="L166" s="256">
        <v>0</v>
      </c>
    </row>
    <row r="167" spans="1:12" ht="25.5" x14ac:dyDescent="0.2">
      <c r="A167" s="112" t="s">
        <v>284</v>
      </c>
      <c r="B167" s="257">
        <v>8</v>
      </c>
      <c r="C167" s="258">
        <v>0</v>
      </c>
      <c r="D167" s="257">
        <v>1</v>
      </c>
      <c r="E167" s="257">
        <v>4</v>
      </c>
      <c r="F167" s="257">
        <v>2</v>
      </c>
      <c r="G167" s="258">
        <v>0</v>
      </c>
      <c r="H167" s="258">
        <v>0</v>
      </c>
      <c r="I167" s="258">
        <v>0</v>
      </c>
      <c r="J167" s="258">
        <v>0</v>
      </c>
      <c r="K167" s="258">
        <v>0</v>
      </c>
      <c r="L167" s="257">
        <v>1</v>
      </c>
    </row>
    <row r="168" spans="1:12" x14ac:dyDescent="0.2">
      <c r="A168" s="107" t="s">
        <v>285</v>
      </c>
      <c r="B168" s="255">
        <v>279</v>
      </c>
      <c r="C168" s="255">
        <v>1</v>
      </c>
      <c r="D168" s="255">
        <v>2</v>
      </c>
      <c r="E168" s="255">
        <v>172</v>
      </c>
      <c r="F168" s="255">
        <v>90</v>
      </c>
      <c r="G168" s="255">
        <v>3</v>
      </c>
      <c r="H168" s="256">
        <v>0</v>
      </c>
      <c r="I168" s="256">
        <v>0</v>
      </c>
      <c r="J168" s="255">
        <v>10</v>
      </c>
      <c r="K168" s="256">
        <v>0</v>
      </c>
      <c r="L168" s="255">
        <v>1</v>
      </c>
    </row>
    <row r="169" spans="1:12" x14ac:dyDescent="0.2">
      <c r="A169" s="112" t="s">
        <v>286</v>
      </c>
      <c r="B169" s="257">
        <v>700</v>
      </c>
      <c r="C169" s="258">
        <v>0</v>
      </c>
      <c r="D169" s="257">
        <v>1</v>
      </c>
      <c r="E169" s="257">
        <v>61</v>
      </c>
      <c r="F169" s="257">
        <v>566</v>
      </c>
      <c r="G169" s="257">
        <v>9</v>
      </c>
      <c r="H169" s="257">
        <v>2</v>
      </c>
      <c r="I169" s="257">
        <v>9</v>
      </c>
      <c r="J169" s="257">
        <v>43</v>
      </c>
      <c r="K169" s="258">
        <v>0</v>
      </c>
      <c r="L169" s="257">
        <v>9</v>
      </c>
    </row>
    <row r="170" spans="1:12" x14ac:dyDescent="0.2">
      <c r="A170" s="107" t="s">
        <v>287</v>
      </c>
      <c r="B170" s="255">
        <v>21</v>
      </c>
      <c r="C170" s="256">
        <v>0</v>
      </c>
      <c r="D170" s="256">
        <v>0</v>
      </c>
      <c r="E170" s="255">
        <v>3</v>
      </c>
      <c r="F170" s="255">
        <v>2</v>
      </c>
      <c r="G170" s="255">
        <v>8</v>
      </c>
      <c r="H170" s="255">
        <v>3</v>
      </c>
      <c r="I170" s="255">
        <v>3</v>
      </c>
      <c r="J170" s="255">
        <v>2</v>
      </c>
      <c r="K170" s="256">
        <v>0</v>
      </c>
      <c r="L170" s="256">
        <v>0</v>
      </c>
    </row>
    <row r="171" spans="1:12" x14ac:dyDescent="0.2">
      <c r="A171" s="112" t="s">
        <v>288</v>
      </c>
      <c r="B171" s="257">
        <v>29</v>
      </c>
      <c r="C171" s="258">
        <v>0</v>
      </c>
      <c r="D171" s="258">
        <v>0</v>
      </c>
      <c r="E171" s="258">
        <v>0</v>
      </c>
      <c r="F171" s="257">
        <v>1</v>
      </c>
      <c r="G171" s="257">
        <v>4</v>
      </c>
      <c r="H171" s="257">
        <v>20</v>
      </c>
      <c r="I171" s="257">
        <v>2</v>
      </c>
      <c r="J171" s="257">
        <v>2</v>
      </c>
      <c r="K171" s="258">
        <v>0</v>
      </c>
      <c r="L171" s="258">
        <v>0</v>
      </c>
    </row>
    <row r="172" spans="1:12" x14ac:dyDescent="0.2">
      <c r="A172" s="107" t="s">
        <v>289</v>
      </c>
      <c r="B172" s="255">
        <v>74</v>
      </c>
      <c r="C172" s="256">
        <v>0</v>
      </c>
      <c r="D172" s="256">
        <v>0</v>
      </c>
      <c r="E172" s="255">
        <v>1</v>
      </c>
      <c r="F172" s="255">
        <v>3</v>
      </c>
      <c r="G172" s="255">
        <v>4</v>
      </c>
      <c r="H172" s="255">
        <v>8</v>
      </c>
      <c r="I172" s="255">
        <v>46</v>
      </c>
      <c r="J172" s="255">
        <v>11</v>
      </c>
      <c r="K172" s="256">
        <v>0</v>
      </c>
      <c r="L172" s="255">
        <v>1</v>
      </c>
    </row>
    <row r="173" spans="1:12" x14ac:dyDescent="0.2">
      <c r="A173" s="112" t="s">
        <v>290</v>
      </c>
      <c r="B173" s="257">
        <v>228</v>
      </c>
      <c r="C173" s="258">
        <v>0</v>
      </c>
      <c r="D173" s="258">
        <v>0</v>
      </c>
      <c r="E173" s="257">
        <v>4</v>
      </c>
      <c r="F173" s="257">
        <v>46</v>
      </c>
      <c r="G173" s="258">
        <v>0</v>
      </c>
      <c r="H173" s="257">
        <v>4</v>
      </c>
      <c r="I173" s="257">
        <v>26</v>
      </c>
      <c r="J173" s="257">
        <v>143</v>
      </c>
      <c r="K173" s="257">
        <v>3</v>
      </c>
      <c r="L173" s="257">
        <v>2</v>
      </c>
    </row>
    <row r="174" spans="1:12" x14ac:dyDescent="0.2">
      <c r="A174" s="107" t="s">
        <v>291</v>
      </c>
      <c r="B174" s="255">
        <v>6</v>
      </c>
      <c r="C174" s="256">
        <v>0</v>
      </c>
      <c r="D174" s="256">
        <v>0</v>
      </c>
      <c r="E174" s="256">
        <v>0</v>
      </c>
      <c r="F174" s="255">
        <v>1</v>
      </c>
      <c r="G174" s="256">
        <v>0</v>
      </c>
      <c r="H174" s="256">
        <v>0</v>
      </c>
      <c r="I174" s="256">
        <v>0</v>
      </c>
      <c r="J174" s="255">
        <v>4</v>
      </c>
      <c r="K174" s="255">
        <v>1</v>
      </c>
      <c r="L174" s="256">
        <v>0</v>
      </c>
    </row>
    <row r="175" spans="1:12" x14ac:dyDescent="0.2">
      <c r="A175" s="112" t="s">
        <v>292</v>
      </c>
      <c r="B175" s="257">
        <v>33</v>
      </c>
      <c r="C175" s="258">
        <v>0</v>
      </c>
      <c r="D175" s="258">
        <v>0</v>
      </c>
      <c r="E175" s="257">
        <v>3</v>
      </c>
      <c r="F175" s="257">
        <v>5</v>
      </c>
      <c r="G175" s="258">
        <v>0</v>
      </c>
      <c r="H175" s="258">
        <v>0</v>
      </c>
      <c r="I175" s="258">
        <v>0</v>
      </c>
      <c r="J175" s="257">
        <v>1</v>
      </c>
      <c r="K175" s="258">
        <v>0</v>
      </c>
      <c r="L175" s="257">
        <v>24</v>
      </c>
    </row>
    <row r="176" spans="1:12" x14ac:dyDescent="0.2">
      <c r="A176" s="254" t="s">
        <v>32</v>
      </c>
      <c r="B176" s="255">
        <v>129</v>
      </c>
      <c r="C176" s="255">
        <v>3</v>
      </c>
      <c r="D176" s="256">
        <v>0</v>
      </c>
      <c r="E176" s="255">
        <v>19</v>
      </c>
      <c r="F176" s="255">
        <v>75</v>
      </c>
      <c r="G176" s="255">
        <v>1</v>
      </c>
      <c r="H176" s="255">
        <v>1</v>
      </c>
      <c r="I176" s="255">
        <v>1</v>
      </c>
      <c r="J176" s="255">
        <v>6</v>
      </c>
      <c r="K176" s="256">
        <v>0</v>
      </c>
      <c r="L176" s="255">
        <v>23</v>
      </c>
    </row>
    <row r="177" spans="1:12" x14ac:dyDescent="0.2">
      <c r="A177" s="112" t="s">
        <v>283</v>
      </c>
      <c r="B177" s="257">
        <v>1</v>
      </c>
      <c r="C177" s="258">
        <v>0</v>
      </c>
      <c r="D177" s="258">
        <v>0</v>
      </c>
      <c r="E177" s="258">
        <v>0</v>
      </c>
      <c r="F177" s="257">
        <v>1</v>
      </c>
      <c r="G177" s="258">
        <v>0</v>
      </c>
      <c r="H177" s="258">
        <v>0</v>
      </c>
      <c r="I177" s="258">
        <v>0</v>
      </c>
      <c r="J177" s="258">
        <v>0</v>
      </c>
      <c r="K177" s="258">
        <v>0</v>
      </c>
      <c r="L177" s="258">
        <v>0</v>
      </c>
    </row>
    <row r="178" spans="1:12" x14ac:dyDescent="0.2">
      <c r="A178" s="107" t="s">
        <v>285</v>
      </c>
      <c r="B178" s="255">
        <v>23</v>
      </c>
      <c r="C178" s="255">
        <v>1</v>
      </c>
      <c r="D178" s="256">
        <v>0</v>
      </c>
      <c r="E178" s="255">
        <v>12</v>
      </c>
      <c r="F178" s="255">
        <v>8</v>
      </c>
      <c r="G178" s="256">
        <v>0</v>
      </c>
      <c r="H178" s="256">
        <v>0</v>
      </c>
      <c r="I178" s="256">
        <v>0</v>
      </c>
      <c r="J178" s="256">
        <v>0</v>
      </c>
      <c r="K178" s="256">
        <v>0</v>
      </c>
      <c r="L178" s="255">
        <v>2</v>
      </c>
    </row>
    <row r="179" spans="1:12" x14ac:dyDescent="0.2">
      <c r="A179" s="112" t="s">
        <v>286</v>
      </c>
      <c r="B179" s="257">
        <v>68</v>
      </c>
      <c r="C179" s="257">
        <v>1</v>
      </c>
      <c r="D179" s="258">
        <v>0</v>
      </c>
      <c r="E179" s="257">
        <v>5</v>
      </c>
      <c r="F179" s="257">
        <v>57</v>
      </c>
      <c r="G179" s="258">
        <v>0</v>
      </c>
      <c r="H179" s="258">
        <v>0</v>
      </c>
      <c r="I179" s="258">
        <v>0</v>
      </c>
      <c r="J179" s="257">
        <v>4</v>
      </c>
      <c r="K179" s="258">
        <v>0</v>
      </c>
      <c r="L179" s="257">
        <v>1</v>
      </c>
    </row>
    <row r="180" spans="1:12" x14ac:dyDescent="0.2">
      <c r="A180" s="107" t="s">
        <v>287</v>
      </c>
      <c r="B180" s="255">
        <v>4</v>
      </c>
      <c r="C180" s="256">
        <v>0</v>
      </c>
      <c r="D180" s="256">
        <v>0</v>
      </c>
      <c r="E180" s="255">
        <v>1</v>
      </c>
      <c r="F180" s="255">
        <v>2</v>
      </c>
      <c r="G180" s="255">
        <v>1</v>
      </c>
      <c r="H180" s="256">
        <v>0</v>
      </c>
      <c r="I180" s="256">
        <v>0</v>
      </c>
      <c r="J180" s="256">
        <v>0</v>
      </c>
      <c r="K180" s="256">
        <v>0</v>
      </c>
      <c r="L180" s="256">
        <v>0</v>
      </c>
    </row>
    <row r="181" spans="1:12" x14ac:dyDescent="0.2">
      <c r="A181" s="112" t="s">
        <v>289</v>
      </c>
      <c r="B181" s="257">
        <v>1</v>
      </c>
      <c r="C181" s="258">
        <v>0</v>
      </c>
      <c r="D181" s="258">
        <v>0</v>
      </c>
      <c r="E181" s="258">
        <v>0</v>
      </c>
      <c r="F181" s="258">
        <v>0</v>
      </c>
      <c r="G181" s="258">
        <v>0</v>
      </c>
      <c r="H181" s="258">
        <v>0</v>
      </c>
      <c r="I181" s="257">
        <v>1</v>
      </c>
      <c r="J181" s="258">
        <v>0</v>
      </c>
      <c r="K181" s="258">
        <v>0</v>
      </c>
      <c r="L181" s="258">
        <v>0</v>
      </c>
    </row>
    <row r="182" spans="1:12" x14ac:dyDescent="0.2">
      <c r="A182" s="107" t="s">
        <v>290</v>
      </c>
      <c r="B182" s="255">
        <v>13</v>
      </c>
      <c r="C182" s="255">
        <v>1</v>
      </c>
      <c r="D182" s="256">
        <v>0</v>
      </c>
      <c r="E182" s="256">
        <v>0</v>
      </c>
      <c r="F182" s="255">
        <v>6</v>
      </c>
      <c r="G182" s="256">
        <v>0</v>
      </c>
      <c r="H182" s="255">
        <v>1</v>
      </c>
      <c r="I182" s="256">
        <v>0</v>
      </c>
      <c r="J182" s="255">
        <v>2</v>
      </c>
      <c r="K182" s="256">
        <v>0</v>
      </c>
      <c r="L182" s="255">
        <v>3</v>
      </c>
    </row>
    <row r="183" spans="1:12" x14ac:dyDescent="0.2">
      <c r="A183" s="112" t="s">
        <v>292</v>
      </c>
      <c r="B183" s="257">
        <v>19</v>
      </c>
      <c r="C183" s="258">
        <v>0</v>
      </c>
      <c r="D183" s="258">
        <v>0</v>
      </c>
      <c r="E183" s="257">
        <v>1</v>
      </c>
      <c r="F183" s="257">
        <v>1</v>
      </c>
      <c r="G183" s="258">
        <v>0</v>
      </c>
      <c r="H183" s="258">
        <v>0</v>
      </c>
      <c r="I183" s="258">
        <v>0</v>
      </c>
      <c r="J183" s="258">
        <v>0</v>
      </c>
      <c r="K183" s="258">
        <v>0</v>
      </c>
      <c r="L183" s="257">
        <v>17</v>
      </c>
    </row>
    <row r="184" spans="1:12" x14ac:dyDescent="0.2">
      <c r="A184" s="103" t="s">
        <v>296</v>
      </c>
      <c r="B184" s="255">
        <v>715</v>
      </c>
      <c r="C184" s="255">
        <v>17</v>
      </c>
      <c r="D184" s="255">
        <v>3</v>
      </c>
      <c r="E184" s="255">
        <v>266</v>
      </c>
      <c r="F184" s="255">
        <v>298</v>
      </c>
      <c r="G184" s="255">
        <v>10</v>
      </c>
      <c r="H184" s="255">
        <v>7</v>
      </c>
      <c r="I184" s="255">
        <v>11</v>
      </c>
      <c r="J184" s="255">
        <v>46</v>
      </c>
      <c r="K184" s="256">
        <v>0</v>
      </c>
      <c r="L184" s="255">
        <v>57</v>
      </c>
    </row>
    <row r="185" spans="1:12" x14ac:dyDescent="0.2">
      <c r="A185" s="259" t="s">
        <v>34</v>
      </c>
      <c r="B185" s="257">
        <v>175</v>
      </c>
      <c r="C185" s="257">
        <v>1</v>
      </c>
      <c r="D185" s="258">
        <v>0</v>
      </c>
      <c r="E185" s="257">
        <v>90</v>
      </c>
      <c r="F185" s="257">
        <v>64</v>
      </c>
      <c r="G185" s="257">
        <v>3</v>
      </c>
      <c r="H185" s="257">
        <v>2</v>
      </c>
      <c r="I185" s="257">
        <v>2</v>
      </c>
      <c r="J185" s="257">
        <v>10</v>
      </c>
      <c r="K185" s="258">
        <v>0</v>
      </c>
      <c r="L185" s="257">
        <v>3</v>
      </c>
    </row>
    <row r="186" spans="1:12" x14ac:dyDescent="0.2">
      <c r="A186" s="107" t="s">
        <v>283</v>
      </c>
      <c r="B186" s="255">
        <v>2</v>
      </c>
      <c r="C186" s="255">
        <v>1</v>
      </c>
      <c r="D186" s="256">
        <v>0</v>
      </c>
      <c r="E186" s="255">
        <v>1</v>
      </c>
      <c r="F186" s="256">
        <v>0</v>
      </c>
      <c r="G186" s="256">
        <v>0</v>
      </c>
      <c r="H186" s="256">
        <v>0</v>
      </c>
      <c r="I186" s="256">
        <v>0</v>
      </c>
      <c r="J186" s="256">
        <v>0</v>
      </c>
      <c r="K186" s="256">
        <v>0</v>
      </c>
      <c r="L186" s="256">
        <v>0</v>
      </c>
    </row>
    <row r="187" spans="1:12" x14ac:dyDescent="0.2">
      <c r="A187" s="112" t="s">
        <v>285</v>
      </c>
      <c r="B187" s="257">
        <v>94</v>
      </c>
      <c r="C187" s="258">
        <v>0</v>
      </c>
      <c r="D187" s="258">
        <v>0</v>
      </c>
      <c r="E187" s="257">
        <v>78</v>
      </c>
      <c r="F187" s="257">
        <v>12</v>
      </c>
      <c r="G187" s="257">
        <v>1</v>
      </c>
      <c r="H187" s="257">
        <v>1</v>
      </c>
      <c r="I187" s="258">
        <v>0</v>
      </c>
      <c r="J187" s="257">
        <v>2</v>
      </c>
      <c r="K187" s="258">
        <v>0</v>
      </c>
      <c r="L187" s="258">
        <v>0</v>
      </c>
    </row>
    <row r="188" spans="1:12" x14ac:dyDescent="0.2">
      <c r="A188" s="107" t="s">
        <v>286</v>
      </c>
      <c r="B188" s="255">
        <v>54</v>
      </c>
      <c r="C188" s="256">
        <v>0</v>
      </c>
      <c r="D188" s="256">
        <v>0</v>
      </c>
      <c r="E188" s="255">
        <v>7</v>
      </c>
      <c r="F188" s="255">
        <v>43</v>
      </c>
      <c r="G188" s="255">
        <v>1</v>
      </c>
      <c r="H188" s="256">
        <v>0</v>
      </c>
      <c r="I188" s="256">
        <v>0</v>
      </c>
      <c r="J188" s="255">
        <v>1</v>
      </c>
      <c r="K188" s="256">
        <v>0</v>
      </c>
      <c r="L188" s="255">
        <v>2</v>
      </c>
    </row>
    <row r="189" spans="1:12" x14ac:dyDescent="0.2">
      <c r="A189" s="112" t="s">
        <v>287</v>
      </c>
      <c r="B189" s="257">
        <v>3</v>
      </c>
      <c r="C189" s="258">
        <v>0</v>
      </c>
      <c r="D189" s="258">
        <v>0</v>
      </c>
      <c r="E189" s="258">
        <v>0</v>
      </c>
      <c r="F189" s="257">
        <v>2</v>
      </c>
      <c r="G189" s="258">
        <v>0</v>
      </c>
      <c r="H189" s="257">
        <v>1</v>
      </c>
      <c r="I189" s="258">
        <v>0</v>
      </c>
      <c r="J189" s="258">
        <v>0</v>
      </c>
      <c r="K189" s="258">
        <v>0</v>
      </c>
      <c r="L189" s="258">
        <v>0</v>
      </c>
    </row>
    <row r="190" spans="1:12" x14ac:dyDescent="0.2">
      <c r="A190" s="107" t="s">
        <v>288</v>
      </c>
      <c r="B190" s="255">
        <v>1</v>
      </c>
      <c r="C190" s="256">
        <v>0</v>
      </c>
      <c r="D190" s="256">
        <v>0</v>
      </c>
      <c r="E190" s="256">
        <v>0</v>
      </c>
      <c r="F190" s="256">
        <v>0</v>
      </c>
      <c r="G190" s="256">
        <v>0</v>
      </c>
      <c r="H190" s="256">
        <v>0</v>
      </c>
      <c r="I190" s="256">
        <v>0</v>
      </c>
      <c r="J190" s="256">
        <v>0</v>
      </c>
      <c r="K190" s="256">
        <v>0</v>
      </c>
      <c r="L190" s="255">
        <v>1</v>
      </c>
    </row>
    <row r="191" spans="1:12" x14ac:dyDescent="0.2">
      <c r="A191" s="112" t="s">
        <v>289</v>
      </c>
      <c r="B191" s="257">
        <v>4</v>
      </c>
      <c r="C191" s="258">
        <v>0</v>
      </c>
      <c r="D191" s="258">
        <v>0</v>
      </c>
      <c r="E191" s="257">
        <v>3</v>
      </c>
      <c r="F191" s="258">
        <v>0</v>
      </c>
      <c r="G191" s="258">
        <v>0</v>
      </c>
      <c r="H191" s="258">
        <v>0</v>
      </c>
      <c r="I191" s="257">
        <v>1</v>
      </c>
      <c r="J191" s="258">
        <v>0</v>
      </c>
      <c r="K191" s="258">
        <v>0</v>
      </c>
      <c r="L191" s="258">
        <v>0</v>
      </c>
    </row>
    <row r="192" spans="1:12" x14ac:dyDescent="0.2">
      <c r="A192" s="107" t="s">
        <v>290</v>
      </c>
      <c r="B192" s="255">
        <v>15</v>
      </c>
      <c r="C192" s="256">
        <v>0</v>
      </c>
      <c r="D192" s="256">
        <v>0</v>
      </c>
      <c r="E192" s="255">
        <v>1</v>
      </c>
      <c r="F192" s="255">
        <v>6</v>
      </c>
      <c r="G192" s="255">
        <v>1</v>
      </c>
      <c r="H192" s="256">
        <v>0</v>
      </c>
      <c r="I192" s="255">
        <v>1</v>
      </c>
      <c r="J192" s="255">
        <v>6</v>
      </c>
      <c r="K192" s="256">
        <v>0</v>
      </c>
      <c r="L192" s="256">
        <v>0</v>
      </c>
    </row>
    <row r="193" spans="1:12" x14ac:dyDescent="0.2">
      <c r="A193" s="112" t="s">
        <v>292</v>
      </c>
      <c r="B193" s="257">
        <v>2</v>
      </c>
      <c r="C193" s="258">
        <v>0</v>
      </c>
      <c r="D193" s="258">
        <v>0</v>
      </c>
      <c r="E193" s="258">
        <v>0</v>
      </c>
      <c r="F193" s="257">
        <v>1</v>
      </c>
      <c r="G193" s="258">
        <v>0</v>
      </c>
      <c r="H193" s="258">
        <v>0</v>
      </c>
      <c r="I193" s="258">
        <v>0</v>
      </c>
      <c r="J193" s="257">
        <v>1</v>
      </c>
      <c r="K193" s="258">
        <v>0</v>
      </c>
      <c r="L193" s="258">
        <v>0</v>
      </c>
    </row>
    <row r="194" spans="1:12" x14ac:dyDescent="0.2">
      <c r="A194" s="254" t="s">
        <v>35</v>
      </c>
      <c r="B194" s="255">
        <v>63</v>
      </c>
      <c r="C194" s="255">
        <v>1</v>
      </c>
      <c r="D194" s="255">
        <v>1</v>
      </c>
      <c r="E194" s="255">
        <v>15</v>
      </c>
      <c r="F194" s="255">
        <v>36</v>
      </c>
      <c r="G194" s="256">
        <v>0</v>
      </c>
      <c r="H194" s="255">
        <v>2</v>
      </c>
      <c r="I194" s="255">
        <v>2</v>
      </c>
      <c r="J194" s="255">
        <v>1</v>
      </c>
      <c r="K194" s="256">
        <v>0</v>
      </c>
      <c r="L194" s="255">
        <v>5</v>
      </c>
    </row>
    <row r="195" spans="1:12" x14ac:dyDescent="0.2">
      <c r="A195" s="112" t="s">
        <v>283</v>
      </c>
      <c r="B195" s="257">
        <v>1</v>
      </c>
      <c r="C195" s="257">
        <v>1</v>
      </c>
      <c r="D195" s="258">
        <v>0</v>
      </c>
      <c r="E195" s="258">
        <v>0</v>
      </c>
      <c r="F195" s="258">
        <v>0</v>
      </c>
      <c r="G195" s="258">
        <v>0</v>
      </c>
      <c r="H195" s="258">
        <v>0</v>
      </c>
      <c r="I195" s="258">
        <v>0</v>
      </c>
      <c r="J195" s="258">
        <v>0</v>
      </c>
      <c r="K195" s="258">
        <v>0</v>
      </c>
      <c r="L195" s="258">
        <v>0</v>
      </c>
    </row>
    <row r="196" spans="1:12" x14ac:dyDescent="0.2">
      <c r="A196" s="107" t="s">
        <v>285</v>
      </c>
      <c r="B196" s="255">
        <v>15</v>
      </c>
      <c r="C196" s="256">
        <v>0</v>
      </c>
      <c r="D196" s="255">
        <v>1</v>
      </c>
      <c r="E196" s="255">
        <v>8</v>
      </c>
      <c r="F196" s="255">
        <v>5</v>
      </c>
      <c r="G196" s="256">
        <v>0</v>
      </c>
      <c r="H196" s="256">
        <v>0</v>
      </c>
      <c r="I196" s="256">
        <v>0</v>
      </c>
      <c r="J196" s="256">
        <v>0</v>
      </c>
      <c r="K196" s="256">
        <v>0</v>
      </c>
      <c r="L196" s="255">
        <v>1</v>
      </c>
    </row>
    <row r="197" spans="1:12" x14ac:dyDescent="0.2">
      <c r="A197" s="112" t="s">
        <v>286</v>
      </c>
      <c r="B197" s="257">
        <v>29</v>
      </c>
      <c r="C197" s="258">
        <v>0</v>
      </c>
      <c r="D197" s="258">
        <v>0</v>
      </c>
      <c r="E197" s="257">
        <v>6</v>
      </c>
      <c r="F197" s="257">
        <v>20</v>
      </c>
      <c r="G197" s="258">
        <v>0</v>
      </c>
      <c r="H197" s="257">
        <v>2</v>
      </c>
      <c r="I197" s="258">
        <v>0</v>
      </c>
      <c r="J197" s="257">
        <v>1</v>
      </c>
      <c r="K197" s="258">
        <v>0</v>
      </c>
      <c r="L197" s="258">
        <v>0</v>
      </c>
    </row>
    <row r="198" spans="1:12" x14ac:dyDescent="0.2">
      <c r="A198" s="107" t="s">
        <v>287</v>
      </c>
      <c r="B198" s="255">
        <v>1</v>
      </c>
      <c r="C198" s="256">
        <v>0</v>
      </c>
      <c r="D198" s="256">
        <v>0</v>
      </c>
      <c r="E198" s="255">
        <v>1</v>
      </c>
      <c r="F198" s="256">
        <v>0</v>
      </c>
      <c r="G198" s="256">
        <v>0</v>
      </c>
      <c r="H198" s="256">
        <v>0</v>
      </c>
      <c r="I198" s="256">
        <v>0</v>
      </c>
      <c r="J198" s="256">
        <v>0</v>
      </c>
      <c r="K198" s="256">
        <v>0</v>
      </c>
      <c r="L198" s="256">
        <v>0</v>
      </c>
    </row>
    <row r="199" spans="1:12" x14ac:dyDescent="0.2">
      <c r="A199" s="112" t="s">
        <v>288</v>
      </c>
      <c r="B199" s="257">
        <v>1</v>
      </c>
      <c r="C199" s="258">
        <v>0</v>
      </c>
      <c r="D199" s="258">
        <v>0</v>
      </c>
      <c r="E199" s="258">
        <v>0</v>
      </c>
      <c r="F199" s="257">
        <v>1</v>
      </c>
      <c r="G199" s="258">
        <v>0</v>
      </c>
      <c r="H199" s="258">
        <v>0</v>
      </c>
      <c r="I199" s="258">
        <v>0</v>
      </c>
      <c r="J199" s="258">
        <v>0</v>
      </c>
      <c r="K199" s="258">
        <v>0</v>
      </c>
      <c r="L199" s="258">
        <v>0</v>
      </c>
    </row>
    <row r="200" spans="1:12" x14ac:dyDescent="0.2">
      <c r="A200" s="107" t="s">
        <v>289</v>
      </c>
      <c r="B200" s="255">
        <v>5</v>
      </c>
      <c r="C200" s="256">
        <v>0</v>
      </c>
      <c r="D200" s="256">
        <v>0</v>
      </c>
      <c r="E200" s="256">
        <v>0</v>
      </c>
      <c r="F200" s="255">
        <v>3</v>
      </c>
      <c r="G200" s="256">
        <v>0</v>
      </c>
      <c r="H200" s="256">
        <v>0</v>
      </c>
      <c r="I200" s="255">
        <v>2</v>
      </c>
      <c r="J200" s="256">
        <v>0</v>
      </c>
      <c r="K200" s="256">
        <v>0</v>
      </c>
      <c r="L200" s="256">
        <v>0</v>
      </c>
    </row>
    <row r="201" spans="1:12" x14ac:dyDescent="0.2">
      <c r="A201" s="112" t="s">
        <v>290</v>
      </c>
      <c r="B201" s="257">
        <v>7</v>
      </c>
      <c r="C201" s="258">
        <v>0</v>
      </c>
      <c r="D201" s="258">
        <v>0</v>
      </c>
      <c r="E201" s="258">
        <v>0</v>
      </c>
      <c r="F201" s="257">
        <v>6</v>
      </c>
      <c r="G201" s="258">
        <v>0</v>
      </c>
      <c r="H201" s="258">
        <v>0</v>
      </c>
      <c r="I201" s="258">
        <v>0</v>
      </c>
      <c r="J201" s="258">
        <v>0</v>
      </c>
      <c r="K201" s="258">
        <v>0</v>
      </c>
      <c r="L201" s="257">
        <v>1</v>
      </c>
    </row>
    <row r="202" spans="1:12" x14ac:dyDescent="0.2">
      <c r="A202" s="107" t="s">
        <v>291</v>
      </c>
      <c r="B202" s="255">
        <v>1</v>
      </c>
      <c r="C202" s="256">
        <v>0</v>
      </c>
      <c r="D202" s="256">
        <v>0</v>
      </c>
      <c r="E202" s="256">
        <v>0</v>
      </c>
      <c r="F202" s="255">
        <v>1</v>
      </c>
      <c r="G202" s="256">
        <v>0</v>
      </c>
      <c r="H202" s="256">
        <v>0</v>
      </c>
      <c r="I202" s="256">
        <v>0</v>
      </c>
      <c r="J202" s="256">
        <v>0</v>
      </c>
      <c r="K202" s="256">
        <v>0</v>
      </c>
      <c r="L202" s="256">
        <v>0</v>
      </c>
    </row>
    <row r="203" spans="1:12" x14ac:dyDescent="0.2">
      <c r="A203" s="112" t="s">
        <v>292</v>
      </c>
      <c r="B203" s="257">
        <v>3</v>
      </c>
      <c r="C203" s="258">
        <v>0</v>
      </c>
      <c r="D203" s="258">
        <v>0</v>
      </c>
      <c r="E203" s="258">
        <v>0</v>
      </c>
      <c r="F203" s="258">
        <v>0</v>
      </c>
      <c r="G203" s="258">
        <v>0</v>
      </c>
      <c r="H203" s="258">
        <v>0</v>
      </c>
      <c r="I203" s="258">
        <v>0</v>
      </c>
      <c r="J203" s="258">
        <v>0</v>
      </c>
      <c r="K203" s="258">
        <v>0</v>
      </c>
      <c r="L203" s="257">
        <v>3</v>
      </c>
    </row>
    <row r="204" spans="1:12" x14ac:dyDescent="0.2">
      <c r="A204" s="254" t="s">
        <v>36</v>
      </c>
      <c r="B204" s="255">
        <v>133</v>
      </c>
      <c r="C204" s="255">
        <v>11</v>
      </c>
      <c r="D204" s="255">
        <v>1</v>
      </c>
      <c r="E204" s="255">
        <v>34</v>
      </c>
      <c r="F204" s="255">
        <v>72</v>
      </c>
      <c r="G204" s="255">
        <v>1</v>
      </c>
      <c r="H204" s="255">
        <v>1</v>
      </c>
      <c r="I204" s="256">
        <v>0</v>
      </c>
      <c r="J204" s="255">
        <v>4</v>
      </c>
      <c r="K204" s="256">
        <v>0</v>
      </c>
      <c r="L204" s="255">
        <v>9</v>
      </c>
    </row>
    <row r="205" spans="1:12" x14ac:dyDescent="0.2">
      <c r="A205" s="112" t="s">
        <v>283</v>
      </c>
      <c r="B205" s="257">
        <v>1</v>
      </c>
      <c r="C205" s="257">
        <v>1</v>
      </c>
      <c r="D205" s="258">
        <v>0</v>
      </c>
      <c r="E205" s="258">
        <v>0</v>
      </c>
      <c r="F205" s="258">
        <v>0</v>
      </c>
      <c r="G205" s="258">
        <v>0</v>
      </c>
      <c r="H205" s="258">
        <v>0</v>
      </c>
      <c r="I205" s="258">
        <v>0</v>
      </c>
      <c r="J205" s="258">
        <v>0</v>
      </c>
      <c r="K205" s="258">
        <v>0</v>
      </c>
      <c r="L205" s="258">
        <v>0</v>
      </c>
    </row>
    <row r="206" spans="1:12" x14ac:dyDescent="0.2">
      <c r="A206" s="107" t="s">
        <v>285</v>
      </c>
      <c r="B206" s="255">
        <v>40</v>
      </c>
      <c r="C206" s="255">
        <v>5</v>
      </c>
      <c r="D206" s="256">
        <v>0</v>
      </c>
      <c r="E206" s="255">
        <v>20</v>
      </c>
      <c r="F206" s="255">
        <v>13</v>
      </c>
      <c r="G206" s="256">
        <v>0</v>
      </c>
      <c r="H206" s="256">
        <v>0</v>
      </c>
      <c r="I206" s="256">
        <v>0</v>
      </c>
      <c r="J206" s="255">
        <v>1</v>
      </c>
      <c r="K206" s="256">
        <v>0</v>
      </c>
      <c r="L206" s="255">
        <v>1</v>
      </c>
    </row>
    <row r="207" spans="1:12" x14ac:dyDescent="0.2">
      <c r="A207" s="112" t="s">
        <v>286</v>
      </c>
      <c r="B207" s="257">
        <v>68</v>
      </c>
      <c r="C207" s="257">
        <v>5</v>
      </c>
      <c r="D207" s="258">
        <v>0</v>
      </c>
      <c r="E207" s="257">
        <v>13</v>
      </c>
      <c r="F207" s="257">
        <v>49</v>
      </c>
      <c r="G207" s="258">
        <v>0</v>
      </c>
      <c r="H207" s="257">
        <v>1</v>
      </c>
      <c r="I207" s="258">
        <v>0</v>
      </c>
      <c r="J207" s="258">
        <v>0</v>
      </c>
      <c r="K207" s="258">
        <v>0</v>
      </c>
      <c r="L207" s="258">
        <v>0</v>
      </c>
    </row>
    <row r="208" spans="1:12" x14ac:dyDescent="0.2">
      <c r="A208" s="107" t="s">
        <v>287</v>
      </c>
      <c r="B208" s="255">
        <v>1</v>
      </c>
      <c r="C208" s="256">
        <v>0</v>
      </c>
      <c r="D208" s="256">
        <v>0</v>
      </c>
      <c r="E208" s="256">
        <v>0</v>
      </c>
      <c r="F208" s="256">
        <v>0</v>
      </c>
      <c r="G208" s="255">
        <v>1</v>
      </c>
      <c r="H208" s="256">
        <v>0</v>
      </c>
      <c r="I208" s="256">
        <v>0</v>
      </c>
      <c r="J208" s="256">
        <v>0</v>
      </c>
      <c r="K208" s="256">
        <v>0</v>
      </c>
      <c r="L208" s="256">
        <v>0</v>
      </c>
    </row>
    <row r="209" spans="1:12" x14ac:dyDescent="0.2">
      <c r="A209" s="112" t="s">
        <v>288</v>
      </c>
      <c r="B209" s="257">
        <v>1</v>
      </c>
      <c r="C209" s="258">
        <v>0</v>
      </c>
      <c r="D209" s="258">
        <v>0</v>
      </c>
      <c r="E209" s="258">
        <v>0</v>
      </c>
      <c r="F209" s="257">
        <v>1</v>
      </c>
      <c r="G209" s="258">
        <v>0</v>
      </c>
      <c r="H209" s="258">
        <v>0</v>
      </c>
      <c r="I209" s="258">
        <v>0</v>
      </c>
      <c r="J209" s="258">
        <v>0</v>
      </c>
      <c r="K209" s="258">
        <v>0</v>
      </c>
      <c r="L209" s="258">
        <v>0</v>
      </c>
    </row>
    <row r="210" spans="1:12" x14ac:dyDescent="0.2">
      <c r="A210" s="107" t="s">
        <v>289</v>
      </c>
      <c r="B210" s="255">
        <v>3</v>
      </c>
      <c r="C210" s="256">
        <v>0</v>
      </c>
      <c r="D210" s="256">
        <v>0</v>
      </c>
      <c r="E210" s="256">
        <v>0</v>
      </c>
      <c r="F210" s="255">
        <v>3</v>
      </c>
      <c r="G210" s="256">
        <v>0</v>
      </c>
      <c r="H210" s="256">
        <v>0</v>
      </c>
      <c r="I210" s="256">
        <v>0</v>
      </c>
      <c r="J210" s="256">
        <v>0</v>
      </c>
      <c r="K210" s="256">
        <v>0</v>
      </c>
      <c r="L210" s="256">
        <v>0</v>
      </c>
    </row>
    <row r="211" spans="1:12" x14ac:dyDescent="0.2">
      <c r="A211" s="112" t="s">
        <v>290</v>
      </c>
      <c r="B211" s="257">
        <v>11</v>
      </c>
      <c r="C211" s="258">
        <v>0</v>
      </c>
      <c r="D211" s="257">
        <v>1</v>
      </c>
      <c r="E211" s="257">
        <v>1</v>
      </c>
      <c r="F211" s="257">
        <v>6</v>
      </c>
      <c r="G211" s="258">
        <v>0</v>
      </c>
      <c r="H211" s="258">
        <v>0</v>
      </c>
      <c r="I211" s="258">
        <v>0</v>
      </c>
      <c r="J211" s="257">
        <v>3</v>
      </c>
      <c r="K211" s="258">
        <v>0</v>
      </c>
      <c r="L211" s="258">
        <v>0</v>
      </c>
    </row>
    <row r="212" spans="1:12" x14ac:dyDescent="0.2">
      <c r="A212" s="107" t="s">
        <v>292</v>
      </c>
      <c r="B212" s="255">
        <v>8</v>
      </c>
      <c r="C212" s="256">
        <v>0</v>
      </c>
      <c r="D212" s="256">
        <v>0</v>
      </c>
      <c r="E212" s="256">
        <v>0</v>
      </c>
      <c r="F212" s="256">
        <v>0</v>
      </c>
      <c r="G212" s="256">
        <v>0</v>
      </c>
      <c r="H212" s="256">
        <v>0</v>
      </c>
      <c r="I212" s="256">
        <v>0</v>
      </c>
      <c r="J212" s="256">
        <v>0</v>
      </c>
      <c r="K212" s="256">
        <v>0</v>
      </c>
      <c r="L212" s="255">
        <v>8</v>
      </c>
    </row>
    <row r="213" spans="1:12" x14ac:dyDescent="0.2">
      <c r="A213" s="259" t="s">
        <v>37</v>
      </c>
      <c r="B213" s="257">
        <v>86</v>
      </c>
      <c r="C213" s="257">
        <v>1</v>
      </c>
      <c r="D213" s="258">
        <v>0</v>
      </c>
      <c r="E213" s="257">
        <v>29</v>
      </c>
      <c r="F213" s="257">
        <v>29</v>
      </c>
      <c r="G213" s="257">
        <v>4</v>
      </c>
      <c r="H213" s="257">
        <v>2</v>
      </c>
      <c r="I213" s="257">
        <v>4</v>
      </c>
      <c r="J213" s="257">
        <v>13</v>
      </c>
      <c r="K213" s="258">
        <v>0</v>
      </c>
      <c r="L213" s="257">
        <v>4</v>
      </c>
    </row>
    <row r="214" spans="1:12" ht="25.5" x14ac:dyDescent="0.2">
      <c r="A214" s="107" t="s">
        <v>284</v>
      </c>
      <c r="B214" s="255">
        <v>2</v>
      </c>
      <c r="C214" s="255">
        <v>1</v>
      </c>
      <c r="D214" s="256">
        <v>0</v>
      </c>
      <c r="E214" s="255">
        <v>1</v>
      </c>
      <c r="F214" s="256">
        <v>0</v>
      </c>
      <c r="G214" s="256">
        <v>0</v>
      </c>
      <c r="H214" s="256">
        <v>0</v>
      </c>
      <c r="I214" s="256">
        <v>0</v>
      </c>
      <c r="J214" s="256">
        <v>0</v>
      </c>
      <c r="K214" s="256">
        <v>0</v>
      </c>
      <c r="L214" s="256">
        <v>0</v>
      </c>
    </row>
    <row r="215" spans="1:12" x14ac:dyDescent="0.2">
      <c r="A215" s="112" t="s">
        <v>285</v>
      </c>
      <c r="B215" s="257">
        <v>36</v>
      </c>
      <c r="C215" s="258">
        <v>0</v>
      </c>
      <c r="D215" s="258">
        <v>0</v>
      </c>
      <c r="E215" s="257">
        <v>25</v>
      </c>
      <c r="F215" s="257">
        <v>9</v>
      </c>
      <c r="G215" s="258">
        <v>0</v>
      </c>
      <c r="H215" s="258">
        <v>0</v>
      </c>
      <c r="I215" s="257">
        <v>1</v>
      </c>
      <c r="J215" s="258">
        <v>0</v>
      </c>
      <c r="K215" s="258">
        <v>0</v>
      </c>
      <c r="L215" s="257">
        <v>1</v>
      </c>
    </row>
    <row r="216" spans="1:12" x14ac:dyDescent="0.2">
      <c r="A216" s="107" t="s">
        <v>286</v>
      </c>
      <c r="B216" s="255">
        <v>27</v>
      </c>
      <c r="C216" s="256">
        <v>0</v>
      </c>
      <c r="D216" s="256">
        <v>0</v>
      </c>
      <c r="E216" s="255">
        <v>2</v>
      </c>
      <c r="F216" s="255">
        <v>19</v>
      </c>
      <c r="G216" s="255">
        <v>1</v>
      </c>
      <c r="H216" s="256">
        <v>0</v>
      </c>
      <c r="I216" s="255">
        <v>1</v>
      </c>
      <c r="J216" s="255">
        <v>3</v>
      </c>
      <c r="K216" s="256">
        <v>0</v>
      </c>
      <c r="L216" s="255">
        <v>1</v>
      </c>
    </row>
    <row r="217" spans="1:12" x14ac:dyDescent="0.2">
      <c r="A217" s="112" t="s">
        <v>287</v>
      </c>
      <c r="B217" s="257">
        <v>5</v>
      </c>
      <c r="C217" s="258">
        <v>0</v>
      </c>
      <c r="D217" s="258">
        <v>0</v>
      </c>
      <c r="E217" s="258">
        <v>0</v>
      </c>
      <c r="F217" s="258">
        <v>0</v>
      </c>
      <c r="G217" s="257">
        <v>2</v>
      </c>
      <c r="H217" s="257">
        <v>2</v>
      </c>
      <c r="I217" s="257">
        <v>1</v>
      </c>
      <c r="J217" s="258">
        <v>0</v>
      </c>
      <c r="K217" s="258">
        <v>0</v>
      </c>
      <c r="L217" s="258">
        <v>0</v>
      </c>
    </row>
    <row r="218" spans="1:12" x14ac:dyDescent="0.2">
      <c r="A218" s="107" t="s">
        <v>288</v>
      </c>
      <c r="B218" s="255">
        <v>3</v>
      </c>
      <c r="C218" s="256">
        <v>0</v>
      </c>
      <c r="D218" s="256">
        <v>0</v>
      </c>
      <c r="E218" s="256">
        <v>0</v>
      </c>
      <c r="F218" s="255">
        <v>1</v>
      </c>
      <c r="G218" s="255">
        <v>1</v>
      </c>
      <c r="H218" s="256">
        <v>0</v>
      </c>
      <c r="I218" s="256">
        <v>0</v>
      </c>
      <c r="J218" s="256">
        <v>0</v>
      </c>
      <c r="K218" s="256">
        <v>0</v>
      </c>
      <c r="L218" s="255">
        <v>1</v>
      </c>
    </row>
    <row r="219" spans="1:12" x14ac:dyDescent="0.2">
      <c r="A219" s="112" t="s">
        <v>289</v>
      </c>
      <c r="B219" s="257">
        <v>1</v>
      </c>
      <c r="C219" s="258">
        <v>0</v>
      </c>
      <c r="D219" s="258">
        <v>0</v>
      </c>
      <c r="E219" s="258">
        <v>0</v>
      </c>
      <c r="F219" s="258">
        <v>0</v>
      </c>
      <c r="G219" s="258">
        <v>0</v>
      </c>
      <c r="H219" s="258">
        <v>0</v>
      </c>
      <c r="I219" s="257">
        <v>1</v>
      </c>
      <c r="J219" s="258">
        <v>0</v>
      </c>
      <c r="K219" s="258">
        <v>0</v>
      </c>
      <c r="L219" s="258">
        <v>0</v>
      </c>
    </row>
    <row r="220" spans="1:12" x14ac:dyDescent="0.2">
      <c r="A220" s="107" t="s">
        <v>290</v>
      </c>
      <c r="B220" s="255">
        <v>10</v>
      </c>
      <c r="C220" s="256">
        <v>0</v>
      </c>
      <c r="D220" s="256">
        <v>0</v>
      </c>
      <c r="E220" s="256">
        <v>0</v>
      </c>
      <c r="F220" s="256">
        <v>0</v>
      </c>
      <c r="G220" s="256">
        <v>0</v>
      </c>
      <c r="H220" s="256">
        <v>0</v>
      </c>
      <c r="I220" s="256">
        <v>0</v>
      </c>
      <c r="J220" s="255">
        <v>10</v>
      </c>
      <c r="K220" s="256">
        <v>0</v>
      </c>
      <c r="L220" s="256">
        <v>0</v>
      </c>
    </row>
    <row r="221" spans="1:12" x14ac:dyDescent="0.2">
      <c r="A221" s="112" t="s">
        <v>292</v>
      </c>
      <c r="B221" s="257">
        <v>2</v>
      </c>
      <c r="C221" s="258">
        <v>0</v>
      </c>
      <c r="D221" s="258">
        <v>0</v>
      </c>
      <c r="E221" s="257">
        <v>1</v>
      </c>
      <c r="F221" s="258">
        <v>0</v>
      </c>
      <c r="G221" s="258">
        <v>0</v>
      </c>
      <c r="H221" s="258">
        <v>0</v>
      </c>
      <c r="I221" s="258">
        <v>0</v>
      </c>
      <c r="J221" s="258">
        <v>0</v>
      </c>
      <c r="K221" s="258">
        <v>0</v>
      </c>
      <c r="L221" s="257">
        <v>1</v>
      </c>
    </row>
    <row r="222" spans="1:12" x14ac:dyDescent="0.2">
      <c r="A222" s="254" t="s">
        <v>38</v>
      </c>
      <c r="B222" s="255">
        <v>168</v>
      </c>
      <c r="C222" s="255">
        <v>2</v>
      </c>
      <c r="D222" s="256">
        <v>0</v>
      </c>
      <c r="E222" s="255">
        <v>55</v>
      </c>
      <c r="F222" s="255">
        <v>66</v>
      </c>
      <c r="G222" s="255">
        <v>2</v>
      </c>
      <c r="H222" s="256">
        <v>0</v>
      </c>
      <c r="I222" s="255">
        <v>2</v>
      </c>
      <c r="J222" s="255">
        <v>13</v>
      </c>
      <c r="K222" s="256">
        <v>0</v>
      </c>
      <c r="L222" s="255">
        <v>28</v>
      </c>
    </row>
    <row r="223" spans="1:12" x14ac:dyDescent="0.2">
      <c r="A223" s="112" t="s">
        <v>283</v>
      </c>
      <c r="B223" s="257">
        <v>3</v>
      </c>
      <c r="C223" s="257">
        <v>1</v>
      </c>
      <c r="D223" s="258">
        <v>0</v>
      </c>
      <c r="E223" s="257">
        <v>2</v>
      </c>
      <c r="F223" s="258">
        <v>0</v>
      </c>
      <c r="G223" s="258">
        <v>0</v>
      </c>
      <c r="H223" s="258">
        <v>0</v>
      </c>
      <c r="I223" s="258">
        <v>0</v>
      </c>
      <c r="J223" s="258">
        <v>0</v>
      </c>
      <c r="K223" s="258">
        <v>0</v>
      </c>
      <c r="L223" s="258">
        <v>0</v>
      </c>
    </row>
    <row r="224" spans="1:12" ht="25.5" x14ac:dyDescent="0.2">
      <c r="A224" s="107" t="s">
        <v>284</v>
      </c>
      <c r="B224" s="255">
        <v>1</v>
      </c>
      <c r="C224" s="256">
        <v>0</v>
      </c>
      <c r="D224" s="256">
        <v>0</v>
      </c>
      <c r="E224" s="255">
        <v>1</v>
      </c>
      <c r="F224" s="256">
        <v>0</v>
      </c>
      <c r="G224" s="256">
        <v>0</v>
      </c>
      <c r="H224" s="256">
        <v>0</v>
      </c>
      <c r="I224" s="256">
        <v>0</v>
      </c>
      <c r="J224" s="256">
        <v>0</v>
      </c>
      <c r="K224" s="256">
        <v>0</v>
      </c>
      <c r="L224" s="256">
        <v>0</v>
      </c>
    </row>
    <row r="225" spans="1:12" x14ac:dyDescent="0.2">
      <c r="A225" s="112" t="s">
        <v>285</v>
      </c>
      <c r="B225" s="257">
        <v>53</v>
      </c>
      <c r="C225" s="258">
        <v>0</v>
      </c>
      <c r="D225" s="258">
        <v>0</v>
      </c>
      <c r="E225" s="257">
        <v>40</v>
      </c>
      <c r="F225" s="257">
        <v>10</v>
      </c>
      <c r="G225" s="258">
        <v>0</v>
      </c>
      <c r="H225" s="258">
        <v>0</v>
      </c>
      <c r="I225" s="258">
        <v>0</v>
      </c>
      <c r="J225" s="257">
        <v>1</v>
      </c>
      <c r="K225" s="258">
        <v>0</v>
      </c>
      <c r="L225" s="257">
        <v>2</v>
      </c>
    </row>
    <row r="226" spans="1:12" x14ac:dyDescent="0.2">
      <c r="A226" s="107" t="s">
        <v>286</v>
      </c>
      <c r="B226" s="255">
        <v>67</v>
      </c>
      <c r="C226" s="255">
        <v>1</v>
      </c>
      <c r="D226" s="256">
        <v>0</v>
      </c>
      <c r="E226" s="255">
        <v>9</v>
      </c>
      <c r="F226" s="255">
        <v>45</v>
      </c>
      <c r="G226" s="255">
        <v>1</v>
      </c>
      <c r="H226" s="256">
        <v>0</v>
      </c>
      <c r="I226" s="255">
        <v>1</v>
      </c>
      <c r="J226" s="255">
        <v>6</v>
      </c>
      <c r="K226" s="256">
        <v>0</v>
      </c>
      <c r="L226" s="255">
        <v>4</v>
      </c>
    </row>
    <row r="227" spans="1:12" x14ac:dyDescent="0.2">
      <c r="A227" s="112" t="s">
        <v>287</v>
      </c>
      <c r="B227" s="257">
        <v>4</v>
      </c>
      <c r="C227" s="258">
        <v>0</v>
      </c>
      <c r="D227" s="258">
        <v>0</v>
      </c>
      <c r="E227" s="258">
        <v>0</v>
      </c>
      <c r="F227" s="257">
        <v>3</v>
      </c>
      <c r="G227" s="257">
        <v>1</v>
      </c>
      <c r="H227" s="258">
        <v>0</v>
      </c>
      <c r="I227" s="258">
        <v>0</v>
      </c>
      <c r="J227" s="258">
        <v>0</v>
      </c>
      <c r="K227" s="258">
        <v>0</v>
      </c>
      <c r="L227" s="258">
        <v>0</v>
      </c>
    </row>
    <row r="228" spans="1:12" x14ac:dyDescent="0.2">
      <c r="A228" s="107" t="s">
        <v>288</v>
      </c>
      <c r="B228" s="255">
        <v>1</v>
      </c>
      <c r="C228" s="256">
        <v>0</v>
      </c>
      <c r="D228" s="256">
        <v>0</v>
      </c>
      <c r="E228" s="255">
        <v>1</v>
      </c>
      <c r="F228" s="256">
        <v>0</v>
      </c>
      <c r="G228" s="256">
        <v>0</v>
      </c>
      <c r="H228" s="256">
        <v>0</v>
      </c>
      <c r="I228" s="256">
        <v>0</v>
      </c>
      <c r="J228" s="256">
        <v>0</v>
      </c>
      <c r="K228" s="256">
        <v>0</v>
      </c>
      <c r="L228" s="256">
        <v>0</v>
      </c>
    </row>
    <row r="229" spans="1:12" x14ac:dyDescent="0.2">
      <c r="A229" s="112" t="s">
        <v>289</v>
      </c>
      <c r="B229" s="257">
        <v>4</v>
      </c>
      <c r="C229" s="258">
        <v>0</v>
      </c>
      <c r="D229" s="258">
        <v>0</v>
      </c>
      <c r="E229" s="258">
        <v>0</v>
      </c>
      <c r="F229" s="257">
        <v>1</v>
      </c>
      <c r="G229" s="258">
        <v>0</v>
      </c>
      <c r="H229" s="258">
        <v>0</v>
      </c>
      <c r="I229" s="257">
        <v>1</v>
      </c>
      <c r="J229" s="257">
        <v>2</v>
      </c>
      <c r="K229" s="258">
        <v>0</v>
      </c>
      <c r="L229" s="258">
        <v>0</v>
      </c>
    </row>
    <row r="230" spans="1:12" x14ac:dyDescent="0.2">
      <c r="A230" s="107" t="s">
        <v>290</v>
      </c>
      <c r="B230" s="255">
        <v>10</v>
      </c>
      <c r="C230" s="256">
        <v>0</v>
      </c>
      <c r="D230" s="256">
        <v>0</v>
      </c>
      <c r="E230" s="255">
        <v>1</v>
      </c>
      <c r="F230" s="255">
        <v>6</v>
      </c>
      <c r="G230" s="256">
        <v>0</v>
      </c>
      <c r="H230" s="256">
        <v>0</v>
      </c>
      <c r="I230" s="256">
        <v>0</v>
      </c>
      <c r="J230" s="255">
        <v>3</v>
      </c>
      <c r="K230" s="256">
        <v>0</v>
      </c>
      <c r="L230" s="256">
        <v>0</v>
      </c>
    </row>
    <row r="231" spans="1:12" x14ac:dyDescent="0.2">
      <c r="A231" s="112" t="s">
        <v>292</v>
      </c>
      <c r="B231" s="257">
        <v>25</v>
      </c>
      <c r="C231" s="258">
        <v>0</v>
      </c>
      <c r="D231" s="258">
        <v>0</v>
      </c>
      <c r="E231" s="257">
        <v>1</v>
      </c>
      <c r="F231" s="257">
        <v>1</v>
      </c>
      <c r="G231" s="258">
        <v>0</v>
      </c>
      <c r="H231" s="258">
        <v>0</v>
      </c>
      <c r="I231" s="258">
        <v>0</v>
      </c>
      <c r="J231" s="257">
        <v>1</v>
      </c>
      <c r="K231" s="258">
        <v>0</v>
      </c>
      <c r="L231" s="257">
        <v>22</v>
      </c>
    </row>
    <row r="232" spans="1:12" x14ac:dyDescent="0.2">
      <c r="A232" s="254" t="s">
        <v>39</v>
      </c>
      <c r="B232" s="255">
        <v>90</v>
      </c>
      <c r="C232" s="255">
        <v>1</v>
      </c>
      <c r="D232" s="255">
        <v>1</v>
      </c>
      <c r="E232" s="255">
        <v>43</v>
      </c>
      <c r="F232" s="255">
        <v>31</v>
      </c>
      <c r="G232" s="256">
        <v>0</v>
      </c>
      <c r="H232" s="256">
        <v>0</v>
      </c>
      <c r="I232" s="255">
        <v>1</v>
      </c>
      <c r="J232" s="255">
        <v>5</v>
      </c>
      <c r="K232" s="256">
        <v>0</v>
      </c>
      <c r="L232" s="255">
        <v>8</v>
      </c>
    </row>
    <row r="233" spans="1:12" x14ac:dyDescent="0.2">
      <c r="A233" s="112" t="s">
        <v>283</v>
      </c>
      <c r="B233" s="257">
        <v>1</v>
      </c>
      <c r="C233" s="257">
        <v>1</v>
      </c>
      <c r="D233" s="258">
        <v>0</v>
      </c>
      <c r="E233" s="258">
        <v>0</v>
      </c>
      <c r="F233" s="258">
        <v>0</v>
      </c>
      <c r="G233" s="258">
        <v>0</v>
      </c>
      <c r="H233" s="258">
        <v>0</v>
      </c>
      <c r="I233" s="258">
        <v>0</v>
      </c>
      <c r="J233" s="258">
        <v>0</v>
      </c>
      <c r="K233" s="258">
        <v>0</v>
      </c>
      <c r="L233" s="258">
        <v>0</v>
      </c>
    </row>
    <row r="234" spans="1:12" x14ac:dyDescent="0.2">
      <c r="A234" s="107" t="s">
        <v>285</v>
      </c>
      <c r="B234" s="255">
        <v>49</v>
      </c>
      <c r="C234" s="256">
        <v>0</v>
      </c>
      <c r="D234" s="256">
        <v>0</v>
      </c>
      <c r="E234" s="255">
        <v>35</v>
      </c>
      <c r="F234" s="255">
        <v>12</v>
      </c>
      <c r="G234" s="256">
        <v>0</v>
      </c>
      <c r="H234" s="256">
        <v>0</v>
      </c>
      <c r="I234" s="256">
        <v>0</v>
      </c>
      <c r="J234" s="255">
        <v>2</v>
      </c>
      <c r="K234" s="256">
        <v>0</v>
      </c>
      <c r="L234" s="256">
        <v>0</v>
      </c>
    </row>
    <row r="235" spans="1:12" x14ac:dyDescent="0.2">
      <c r="A235" s="112" t="s">
        <v>286</v>
      </c>
      <c r="B235" s="257">
        <v>27</v>
      </c>
      <c r="C235" s="258">
        <v>0</v>
      </c>
      <c r="D235" s="257">
        <v>1</v>
      </c>
      <c r="E235" s="257">
        <v>7</v>
      </c>
      <c r="F235" s="257">
        <v>18</v>
      </c>
      <c r="G235" s="258">
        <v>0</v>
      </c>
      <c r="H235" s="258">
        <v>0</v>
      </c>
      <c r="I235" s="258">
        <v>0</v>
      </c>
      <c r="J235" s="258">
        <v>0</v>
      </c>
      <c r="K235" s="258">
        <v>0</v>
      </c>
      <c r="L235" s="257">
        <v>1</v>
      </c>
    </row>
    <row r="236" spans="1:12" x14ac:dyDescent="0.2">
      <c r="A236" s="107" t="s">
        <v>289</v>
      </c>
      <c r="B236" s="255">
        <v>2</v>
      </c>
      <c r="C236" s="256">
        <v>0</v>
      </c>
      <c r="D236" s="256">
        <v>0</v>
      </c>
      <c r="E236" s="255">
        <v>1</v>
      </c>
      <c r="F236" s="256">
        <v>0</v>
      </c>
      <c r="G236" s="256">
        <v>0</v>
      </c>
      <c r="H236" s="256">
        <v>0</v>
      </c>
      <c r="I236" s="255">
        <v>1</v>
      </c>
      <c r="J236" s="256">
        <v>0</v>
      </c>
      <c r="K236" s="256">
        <v>0</v>
      </c>
      <c r="L236" s="256">
        <v>0</v>
      </c>
    </row>
    <row r="237" spans="1:12" x14ac:dyDescent="0.2">
      <c r="A237" s="112" t="s">
        <v>290</v>
      </c>
      <c r="B237" s="257">
        <v>4</v>
      </c>
      <c r="C237" s="258">
        <v>0</v>
      </c>
      <c r="D237" s="258">
        <v>0</v>
      </c>
      <c r="E237" s="258">
        <v>0</v>
      </c>
      <c r="F237" s="257">
        <v>1</v>
      </c>
      <c r="G237" s="258">
        <v>0</v>
      </c>
      <c r="H237" s="258">
        <v>0</v>
      </c>
      <c r="I237" s="258">
        <v>0</v>
      </c>
      <c r="J237" s="257">
        <v>3</v>
      </c>
      <c r="K237" s="258">
        <v>0</v>
      </c>
      <c r="L237" s="258">
        <v>0</v>
      </c>
    </row>
    <row r="238" spans="1:12" x14ac:dyDescent="0.2">
      <c r="A238" s="107" t="s">
        <v>292</v>
      </c>
      <c r="B238" s="255">
        <v>7</v>
      </c>
      <c r="C238" s="256">
        <v>0</v>
      </c>
      <c r="D238" s="256">
        <v>0</v>
      </c>
      <c r="E238" s="256">
        <v>0</v>
      </c>
      <c r="F238" s="256">
        <v>0</v>
      </c>
      <c r="G238" s="256">
        <v>0</v>
      </c>
      <c r="H238" s="256">
        <v>0</v>
      </c>
      <c r="I238" s="256">
        <v>0</v>
      </c>
      <c r="J238" s="256">
        <v>0</v>
      </c>
      <c r="K238" s="256">
        <v>0</v>
      </c>
      <c r="L238" s="255">
        <v>7</v>
      </c>
    </row>
    <row r="239" spans="1:12" x14ac:dyDescent="0.2">
      <c r="A239" s="113" t="s">
        <v>297</v>
      </c>
      <c r="B239" s="257">
        <v>55</v>
      </c>
      <c r="C239" s="258">
        <v>0</v>
      </c>
      <c r="D239" s="258">
        <v>0</v>
      </c>
      <c r="E239" s="257">
        <v>10</v>
      </c>
      <c r="F239" s="257">
        <v>27</v>
      </c>
      <c r="G239" s="257">
        <v>1</v>
      </c>
      <c r="H239" s="257">
        <v>1</v>
      </c>
      <c r="I239" s="257">
        <v>2</v>
      </c>
      <c r="J239" s="257">
        <v>3</v>
      </c>
      <c r="K239" s="258">
        <v>0</v>
      </c>
      <c r="L239" s="257">
        <v>11</v>
      </c>
    </row>
    <row r="240" spans="1:12" x14ac:dyDescent="0.2">
      <c r="A240" s="254" t="s">
        <v>41</v>
      </c>
      <c r="B240" s="255">
        <v>55</v>
      </c>
      <c r="C240" s="256">
        <v>0</v>
      </c>
      <c r="D240" s="256">
        <v>0</v>
      </c>
      <c r="E240" s="255">
        <v>10</v>
      </c>
      <c r="F240" s="255">
        <v>27</v>
      </c>
      <c r="G240" s="255">
        <v>1</v>
      </c>
      <c r="H240" s="255">
        <v>1</v>
      </c>
      <c r="I240" s="255">
        <v>2</v>
      </c>
      <c r="J240" s="255">
        <v>3</v>
      </c>
      <c r="K240" s="256">
        <v>0</v>
      </c>
      <c r="L240" s="255">
        <v>11</v>
      </c>
    </row>
    <row r="241" spans="1:12" x14ac:dyDescent="0.2">
      <c r="A241" s="112" t="s">
        <v>285</v>
      </c>
      <c r="B241" s="257">
        <v>6</v>
      </c>
      <c r="C241" s="258">
        <v>0</v>
      </c>
      <c r="D241" s="258">
        <v>0</v>
      </c>
      <c r="E241" s="257">
        <v>5</v>
      </c>
      <c r="F241" s="257">
        <v>1</v>
      </c>
      <c r="G241" s="258">
        <v>0</v>
      </c>
      <c r="H241" s="258">
        <v>0</v>
      </c>
      <c r="I241" s="258">
        <v>0</v>
      </c>
      <c r="J241" s="258">
        <v>0</v>
      </c>
      <c r="K241" s="258">
        <v>0</v>
      </c>
      <c r="L241" s="258">
        <v>0</v>
      </c>
    </row>
    <row r="242" spans="1:12" x14ac:dyDescent="0.2">
      <c r="A242" s="107" t="s">
        <v>286</v>
      </c>
      <c r="B242" s="255">
        <v>33</v>
      </c>
      <c r="C242" s="256">
        <v>0</v>
      </c>
      <c r="D242" s="256">
        <v>0</v>
      </c>
      <c r="E242" s="255">
        <v>5</v>
      </c>
      <c r="F242" s="255">
        <v>26</v>
      </c>
      <c r="G242" s="256">
        <v>0</v>
      </c>
      <c r="H242" s="256">
        <v>0</v>
      </c>
      <c r="I242" s="256">
        <v>0</v>
      </c>
      <c r="J242" s="255">
        <v>1</v>
      </c>
      <c r="K242" s="256">
        <v>0</v>
      </c>
      <c r="L242" s="255">
        <v>1</v>
      </c>
    </row>
    <row r="243" spans="1:12" x14ac:dyDescent="0.2">
      <c r="A243" s="112" t="s">
        <v>287</v>
      </c>
      <c r="B243" s="257">
        <v>3</v>
      </c>
      <c r="C243" s="258">
        <v>0</v>
      </c>
      <c r="D243" s="258">
        <v>0</v>
      </c>
      <c r="E243" s="258">
        <v>0</v>
      </c>
      <c r="F243" s="258">
        <v>0</v>
      </c>
      <c r="G243" s="257">
        <v>1</v>
      </c>
      <c r="H243" s="258">
        <v>0</v>
      </c>
      <c r="I243" s="258">
        <v>0</v>
      </c>
      <c r="J243" s="258">
        <v>0</v>
      </c>
      <c r="K243" s="258">
        <v>0</v>
      </c>
      <c r="L243" s="257">
        <v>2</v>
      </c>
    </row>
    <row r="244" spans="1:12" x14ac:dyDescent="0.2">
      <c r="A244" s="107" t="s">
        <v>288</v>
      </c>
      <c r="B244" s="255">
        <v>1</v>
      </c>
      <c r="C244" s="256">
        <v>0</v>
      </c>
      <c r="D244" s="256">
        <v>0</v>
      </c>
      <c r="E244" s="256">
        <v>0</v>
      </c>
      <c r="F244" s="256">
        <v>0</v>
      </c>
      <c r="G244" s="256">
        <v>0</v>
      </c>
      <c r="H244" s="256">
        <v>0</v>
      </c>
      <c r="I244" s="256">
        <v>0</v>
      </c>
      <c r="J244" s="255">
        <v>1</v>
      </c>
      <c r="K244" s="256">
        <v>0</v>
      </c>
      <c r="L244" s="256">
        <v>0</v>
      </c>
    </row>
    <row r="245" spans="1:12" x14ac:dyDescent="0.2">
      <c r="A245" s="112" t="s">
        <v>289</v>
      </c>
      <c r="B245" s="257">
        <v>3</v>
      </c>
      <c r="C245" s="258">
        <v>0</v>
      </c>
      <c r="D245" s="258">
        <v>0</v>
      </c>
      <c r="E245" s="258">
        <v>0</v>
      </c>
      <c r="F245" s="258">
        <v>0</v>
      </c>
      <c r="G245" s="258">
        <v>0</v>
      </c>
      <c r="H245" s="257">
        <v>1</v>
      </c>
      <c r="I245" s="257">
        <v>2</v>
      </c>
      <c r="J245" s="258">
        <v>0</v>
      </c>
      <c r="K245" s="258">
        <v>0</v>
      </c>
      <c r="L245" s="258">
        <v>0</v>
      </c>
    </row>
    <row r="246" spans="1:12" x14ac:dyDescent="0.2">
      <c r="A246" s="107" t="s">
        <v>290</v>
      </c>
      <c r="B246" s="255">
        <v>2</v>
      </c>
      <c r="C246" s="256">
        <v>0</v>
      </c>
      <c r="D246" s="256">
        <v>0</v>
      </c>
      <c r="E246" s="256">
        <v>0</v>
      </c>
      <c r="F246" s="256">
        <v>0</v>
      </c>
      <c r="G246" s="256">
        <v>0</v>
      </c>
      <c r="H246" s="256">
        <v>0</v>
      </c>
      <c r="I246" s="256">
        <v>0</v>
      </c>
      <c r="J246" s="255">
        <v>1</v>
      </c>
      <c r="K246" s="256">
        <v>0</v>
      </c>
      <c r="L246" s="255">
        <v>1</v>
      </c>
    </row>
    <row r="247" spans="1:12" x14ac:dyDescent="0.2">
      <c r="A247" s="112" t="s">
        <v>292</v>
      </c>
      <c r="B247" s="257">
        <v>7</v>
      </c>
      <c r="C247" s="258">
        <v>0</v>
      </c>
      <c r="D247" s="258">
        <v>0</v>
      </c>
      <c r="E247" s="258">
        <v>0</v>
      </c>
      <c r="F247" s="258">
        <v>0</v>
      </c>
      <c r="G247" s="258">
        <v>0</v>
      </c>
      <c r="H247" s="258">
        <v>0</v>
      </c>
      <c r="I247" s="258">
        <v>0</v>
      </c>
      <c r="J247" s="258">
        <v>0</v>
      </c>
      <c r="K247" s="258">
        <v>0</v>
      </c>
      <c r="L247" s="257">
        <v>7</v>
      </c>
    </row>
    <row r="248" spans="1:12" x14ac:dyDescent="0.2">
      <c r="A248" s="103" t="s">
        <v>624</v>
      </c>
      <c r="B248" s="255">
        <v>1</v>
      </c>
      <c r="C248" s="256">
        <v>0</v>
      </c>
      <c r="D248" s="256">
        <v>0</v>
      </c>
      <c r="E248" s="256">
        <v>0</v>
      </c>
      <c r="F248" s="255">
        <v>1</v>
      </c>
      <c r="G248" s="256">
        <v>0</v>
      </c>
      <c r="H248" s="256">
        <v>0</v>
      </c>
      <c r="I248" s="256">
        <v>0</v>
      </c>
      <c r="J248" s="256">
        <v>0</v>
      </c>
      <c r="K248" s="256">
        <v>0</v>
      </c>
      <c r="L248" s="256">
        <v>0</v>
      </c>
    </row>
    <row r="249" spans="1:12" x14ac:dyDescent="0.2">
      <c r="A249" s="112" t="s">
        <v>286</v>
      </c>
      <c r="B249" s="257">
        <v>1</v>
      </c>
      <c r="C249" s="258">
        <v>0</v>
      </c>
      <c r="D249" s="258">
        <v>0</v>
      </c>
      <c r="E249" s="258">
        <v>0</v>
      </c>
      <c r="F249" s="257">
        <v>1</v>
      </c>
      <c r="G249" s="258">
        <v>0</v>
      </c>
      <c r="H249" s="258">
        <v>0</v>
      </c>
      <c r="I249" s="258">
        <v>0</v>
      </c>
      <c r="J249" s="258">
        <v>0</v>
      </c>
      <c r="K249" s="258">
        <v>0</v>
      </c>
      <c r="L249" s="258">
        <v>0</v>
      </c>
    </row>
    <row r="250" spans="1:12" x14ac:dyDescent="0.2">
      <c r="A250" s="103" t="s">
        <v>42</v>
      </c>
      <c r="B250" s="255">
        <v>642</v>
      </c>
      <c r="C250" s="255">
        <v>6</v>
      </c>
      <c r="D250" s="255">
        <v>2</v>
      </c>
      <c r="E250" s="255">
        <v>237</v>
      </c>
      <c r="F250" s="255">
        <v>259</v>
      </c>
      <c r="G250" s="255">
        <v>11</v>
      </c>
      <c r="H250" s="255">
        <v>9</v>
      </c>
      <c r="I250" s="255">
        <v>9</v>
      </c>
      <c r="J250" s="255">
        <v>74</v>
      </c>
      <c r="K250" s="256">
        <v>0</v>
      </c>
      <c r="L250" s="255">
        <v>35</v>
      </c>
    </row>
    <row r="251" spans="1:12" x14ac:dyDescent="0.2">
      <c r="A251" s="112" t="s">
        <v>283</v>
      </c>
      <c r="B251" s="257">
        <v>6</v>
      </c>
      <c r="C251" s="257">
        <v>2</v>
      </c>
      <c r="D251" s="258">
        <v>0</v>
      </c>
      <c r="E251" s="257">
        <v>3</v>
      </c>
      <c r="F251" s="258">
        <v>0</v>
      </c>
      <c r="G251" s="258">
        <v>0</v>
      </c>
      <c r="H251" s="258">
        <v>0</v>
      </c>
      <c r="I251" s="258">
        <v>0</v>
      </c>
      <c r="J251" s="258">
        <v>0</v>
      </c>
      <c r="K251" s="258">
        <v>0</v>
      </c>
      <c r="L251" s="257">
        <v>1</v>
      </c>
    </row>
    <row r="252" spans="1:12" x14ac:dyDescent="0.2">
      <c r="A252" s="107" t="s">
        <v>285</v>
      </c>
      <c r="B252" s="255">
        <v>279</v>
      </c>
      <c r="C252" s="255">
        <v>3</v>
      </c>
      <c r="D252" s="255">
        <v>2</v>
      </c>
      <c r="E252" s="255">
        <v>193</v>
      </c>
      <c r="F252" s="255">
        <v>50</v>
      </c>
      <c r="G252" s="255">
        <v>4</v>
      </c>
      <c r="H252" s="255">
        <v>3</v>
      </c>
      <c r="I252" s="255">
        <v>1</v>
      </c>
      <c r="J252" s="255">
        <v>7</v>
      </c>
      <c r="K252" s="256">
        <v>0</v>
      </c>
      <c r="L252" s="255">
        <v>16</v>
      </c>
    </row>
    <row r="253" spans="1:12" x14ac:dyDescent="0.2">
      <c r="A253" s="112" t="s">
        <v>286</v>
      </c>
      <c r="B253" s="257">
        <v>244</v>
      </c>
      <c r="C253" s="258">
        <v>0</v>
      </c>
      <c r="D253" s="258">
        <v>0</v>
      </c>
      <c r="E253" s="257">
        <v>34</v>
      </c>
      <c r="F253" s="257">
        <v>178</v>
      </c>
      <c r="G253" s="257">
        <v>1</v>
      </c>
      <c r="H253" s="257">
        <v>1</v>
      </c>
      <c r="I253" s="257">
        <v>3</v>
      </c>
      <c r="J253" s="257">
        <v>23</v>
      </c>
      <c r="K253" s="258">
        <v>0</v>
      </c>
      <c r="L253" s="257">
        <v>4</v>
      </c>
    </row>
    <row r="254" spans="1:12" x14ac:dyDescent="0.2">
      <c r="A254" s="107" t="s">
        <v>287</v>
      </c>
      <c r="B254" s="255">
        <v>8</v>
      </c>
      <c r="C254" s="256">
        <v>0</v>
      </c>
      <c r="D254" s="256">
        <v>0</v>
      </c>
      <c r="E254" s="255">
        <v>1</v>
      </c>
      <c r="F254" s="255">
        <v>1</v>
      </c>
      <c r="G254" s="255">
        <v>4</v>
      </c>
      <c r="H254" s="256">
        <v>0</v>
      </c>
      <c r="I254" s="255">
        <v>1</v>
      </c>
      <c r="J254" s="255">
        <v>1</v>
      </c>
      <c r="K254" s="256">
        <v>0</v>
      </c>
      <c r="L254" s="256">
        <v>0</v>
      </c>
    </row>
    <row r="255" spans="1:12" x14ac:dyDescent="0.2">
      <c r="A255" s="112" t="s">
        <v>288</v>
      </c>
      <c r="B255" s="257">
        <v>12</v>
      </c>
      <c r="C255" s="258">
        <v>0</v>
      </c>
      <c r="D255" s="258">
        <v>0</v>
      </c>
      <c r="E255" s="257">
        <v>1</v>
      </c>
      <c r="F255" s="257">
        <v>3</v>
      </c>
      <c r="G255" s="257">
        <v>2</v>
      </c>
      <c r="H255" s="257">
        <v>2</v>
      </c>
      <c r="I255" s="257">
        <v>1</v>
      </c>
      <c r="J255" s="257">
        <v>2</v>
      </c>
      <c r="K255" s="258">
        <v>0</v>
      </c>
      <c r="L255" s="257">
        <v>1</v>
      </c>
    </row>
    <row r="256" spans="1:12" x14ac:dyDescent="0.2">
      <c r="A256" s="107" t="s">
        <v>289</v>
      </c>
      <c r="B256" s="255">
        <v>10</v>
      </c>
      <c r="C256" s="256">
        <v>0</v>
      </c>
      <c r="D256" s="256">
        <v>0</v>
      </c>
      <c r="E256" s="255">
        <v>1</v>
      </c>
      <c r="F256" s="255">
        <v>2</v>
      </c>
      <c r="G256" s="256">
        <v>0</v>
      </c>
      <c r="H256" s="255">
        <v>1</v>
      </c>
      <c r="I256" s="255">
        <v>1</v>
      </c>
      <c r="J256" s="255">
        <v>4</v>
      </c>
      <c r="K256" s="256">
        <v>0</v>
      </c>
      <c r="L256" s="255">
        <v>1</v>
      </c>
    </row>
    <row r="257" spans="1:12" x14ac:dyDescent="0.2">
      <c r="A257" s="112" t="s">
        <v>290</v>
      </c>
      <c r="B257" s="257">
        <v>60</v>
      </c>
      <c r="C257" s="257">
        <v>1</v>
      </c>
      <c r="D257" s="258">
        <v>0</v>
      </c>
      <c r="E257" s="257">
        <v>2</v>
      </c>
      <c r="F257" s="257">
        <v>19</v>
      </c>
      <c r="G257" s="258">
        <v>0</v>
      </c>
      <c r="H257" s="257">
        <v>2</v>
      </c>
      <c r="I257" s="257">
        <v>2</v>
      </c>
      <c r="J257" s="257">
        <v>32</v>
      </c>
      <c r="K257" s="258">
        <v>0</v>
      </c>
      <c r="L257" s="257">
        <v>2</v>
      </c>
    </row>
    <row r="258" spans="1:12" x14ac:dyDescent="0.2">
      <c r="A258" s="107" t="s">
        <v>291</v>
      </c>
      <c r="B258" s="255">
        <v>3</v>
      </c>
      <c r="C258" s="256">
        <v>0</v>
      </c>
      <c r="D258" s="256">
        <v>0</v>
      </c>
      <c r="E258" s="256">
        <v>0</v>
      </c>
      <c r="F258" s="255">
        <v>1</v>
      </c>
      <c r="G258" s="256">
        <v>0</v>
      </c>
      <c r="H258" s="256">
        <v>0</v>
      </c>
      <c r="I258" s="256">
        <v>0</v>
      </c>
      <c r="J258" s="255">
        <v>2</v>
      </c>
      <c r="K258" s="256">
        <v>0</v>
      </c>
      <c r="L258" s="256">
        <v>0</v>
      </c>
    </row>
    <row r="259" spans="1:12" x14ac:dyDescent="0.2">
      <c r="A259" s="112" t="s">
        <v>292</v>
      </c>
      <c r="B259" s="257">
        <v>20</v>
      </c>
      <c r="C259" s="258">
        <v>0</v>
      </c>
      <c r="D259" s="258">
        <v>0</v>
      </c>
      <c r="E259" s="257">
        <v>2</v>
      </c>
      <c r="F259" s="257">
        <v>5</v>
      </c>
      <c r="G259" s="258">
        <v>0</v>
      </c>
      <c r="H259" s="258">
        <v>0</v>
      </c>
      <c r="I259" s="258">
        <v>0</v>
      </c>
      <c r="J259" s="257">
        <v>3</v>
      </c>
      <c r="K259" s="258">
        <v>0</v>
      </c>
      <c r="L259" s="257">
        <v>10</v>
      </c>
    </row>
    <row r="261" spans="1:12" x14ac:dyDescent="0.2">
      <c r="A261" s="750" t="s">
        <v>563</v>
      </c>
    </row>
  </sheetData>
  <mergeCells count="4">
    <mergeCell ref="A2:L2"/>
    <mergeCell ref="A4:A5"/>
    <mergeCell ref="B4:B5"/>
    <mergeCell ref="C4:L4"/>
  </mergeCells>
  <hyperlinks>
    <hyperlink ref="N1" location="Indice!A38" display="INICIO"/>
  </hyperlinks>
  <printOptions horizontalCentered="1"/>
  <pageMargins left="0.70866141732283472" right="0.70866141732283472" top="1.1023622047244095" bottom="0.74803149606299213" header="0.31496062992125984" footer="0.31496062992125984"/>
  <pageSetup paperSize="9" scale="85" firstPageNumber="85" orientation="landscape" useFirstPageNumber="1" r:id="rId1"/>
  <headerFooter scaleWithDoc="0">
    <oddHeader>&amp;C&amp;G</oddHeader>
    <oddFooter>&amp;C&amp;"-,Negrita"&amp;20 &amp;P</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2:O35"/>
  <sheetViews>
    <sheetView showGridLines="0" workbookViewId="0">
      <selection activeCell="A2" sqref="A2:N2"/>
    </sheetView>
  </sheetViews>
  <sheetFormatPr baseColWidth="10" defaultColWidth="11.42578125" defaultRowHeight="12.75" x14ac:dyDescent="0.2"/>
  <cols>
    <col min="1" max="1" width="19.140625" style="634" customWidth="1"/>
    <col min="2" max="2" width="9.28515625" style="634" customWidth="1"/>
    <col min="3" max="9" width="10" style="648" customWidth="1"/>
    <col min="10" max="10" width="9.85546875" style="648" customWidth="1"/>
    <col min="11" max="11" width="11.7109375" style="648" customWidth="1"/>
    <col min="12" max="12" width="10.85546875" style="648" customWidth="1"/>
    <col min="13" max="14" width="11.140625" style="648" customWidth="1"/>
    <col min="15" max="16384" width="11.42578125" style="634"/>
  </cols>
  <sheetData>
    <row r="2" spans="1:15" ht="43.5" customHeight="1" x14ac:dyDescent="0.2">
      <c r="A2" s="773" t="s">
        <v>639</v>
      </c>
      <c r="B2" s="773"/>
      <c r="C2" s="773"/>
      <c r="D2" s="773"/>
      <c r="E2" s="773"/>
      <c r="F2" s="773"/>
      <c r="G2" s="773"/>
      <c r="H2" s="773"/>
      <c r="I2" s="773"/>
      <c r="J2" s="773"/>
      <c r="K2" s="773"/>
      <c r="L2" s="773"/>
      <c r="M2" s="773"/>
      <c r="N2" s="773"/>
      <c r="O2" s="633" t="s">
        <v>344</v>
      </c>
    </row>
    <row r="3" spans="1:15" x14ac:dyDescent="0.2">
      <c r="A3" s="631"/>
      <c r="B3" s="631"/>
      <c r="C3" s="644"/>
      <c r="D3" s="644"/>
      <c r="E3" s="644"/>
      <c r="F3" s="644"/>
      <c r="G3" s="644"/>
      <c r="H3" s="644"/>
      <c r="I3" s="644"/>
      <c r="J3" s="644"/>
      <c r="K3" s="644"/>
      <c r="L3" s="644"/>
      <c r="M3" s="644"/>
      <c r="N3" s="644"/>
    </row>
    <row r="4" spans="1:15" s="650" customFormat="1" ht="30" x14ac:dyDescent="0.25">
      <c r="A4" s="649" t="s">
        <v>604</v>
      </c>
      <c r="B4" s="639" t="s">
        <v>254</v>
      </c>
      <c r="C4" s="640" t="s">
        <v>358</v>
      </c>
      <c r="D4" s="640" t="s">
        <v>357</v>
      </c>
      <c r="E4" s="640" t="s">
        <v>356</v>
      </c>
      <c r="F4" s="640" t="s">
        <v>355</v>
      </c>
      <c r="G4" s="640" t="s">
        <v>354</v>
      </c>
      <c r="H4" s="640" t="s">
        <v>353</v>
      </c>
      <c r="I4" s="640" t="s">
        <v>352</v>
      </c>
      <c r="J4" s="640" t="s">
        <v>351</v>
      </c>
      <c r="K4" s="640" t="s">
        <v>350</v>
      </c>
      <c r="L4" s="640" t="s">
        <v>349</v>
      </c>
      <c r="M4" s="640" t="s">
        <v>348</v>
      </c>
      <c r="N4" s="640" t="s">
        <v>347</v>
      </c>
    </row>
    <row r="5" spans="1:15" x14ac:dyDescent="0.2">
      <c r="A5" s="632" t="s">
        <v>533</v>
      </c>
      <c r="B5" s="635">
        <f t="shared" ref="B5:B10" si="0">+SUM(C5:N5)</f>
        <v>13471</v>
      </c>
      <c r="C5" s="635">
        <f>+C6+C18+C25+C32</f>
        <v>673</v>
      </c>
      <c r="D5" s="635">
        <f t="shared" ref="D5:N5" si="1">+D6+D18+D25+D32</f>
        <v>637</v>
      </c>
      <c r="E5" s="635">
        <f t="shared" si="1"/>
        <v>1065</v>
      </c>
      <c r="F5" s="635">
        <f t="shared" si="1"/>
        <v>980</v>
      </c>
      <c r="G5" s="635">
        <f t="shared" si="1"/>
        <v>1026</v>
      </c>
      <c r="H5" s="635">
        <f t="shared" si="1"/>
        <v>984</v>
      </c>
      <c r="I5" s="635">
        <f t="shared" si="1"/>
        <v>1057</v>
      </c>
      <c r="J5" s="635">
        <f t="shared" si="1"/>
        <v>1060</v>
      </c>
      <c r="K5" s="635">
        <f t="shared" si="1"/>
        <v>940</v>
      </c>
      <c r="L5" s="635">
        <f t="shared" si="1"/>
        <v>1029</v>
      </c>
      <c r="M5" s="635">
        <f t="shared" si="1"/>
        <v>995</v>
      </c>
      <c r="N5" s="635">
        <f t="shared" si="1"/>
        <v>3025</v>
      </c>
    </row>
    <row r="6" spans="1:15" x14ac:dyDescent="0.2">
      <c r="A6" s="651" t="s">
        <v>294</v>
      </c>
      <c r="B6" s="641">
        <f t="shared" si="0"/>
        <v>7008</v>
      </c>
      <c r="C6" s="641">
        <f>+SUM(C7:C17)</f>
        <v>269</v>
      </c>
      <c r="D6" s="641">
        <f t="shared" ref="D6:N6" si="2">+SUM(D7:D17)</f>
        <v>233</v>
      </c>
      <c r="E6" s="641">
        <f t="shared" si="2"/>
        <v>380</v>
      </c>
      <c r="F6" s="641">
        <f t="shared" si="2"/>
        <v>412</v>
      </c>
      <c r="G6" s="641">
        <f t="shared" si="2"/>
        <v>502</v>
      </c>
      <c r="H6" s="641">
        <f t="shared" si="2"/>
        <v>480</v>
      </c>
      <c r="I6" s="641">
        <f t="shared" si="2"/>
        <v>516</v>
      </c>
      <c r="J6" s="641">
        <f t="shared" si="2"/>
        <v>488</v>
      </c>
      <c r="K6" s="641">
        <f t="shared" si="2"/>
        <v>445</v>
      </c>
      <c r="L6" s="641">
        <f t="shared" si="2"/>
        <v>404</v>
      </c>
      <c r="M6" s="641">
        <f t="shared" si="2"/>
        <v>441</v>
      </c>
      <c r="N6" s="641">
        <f t="shared" si="2"/>
        <v>2438</v>
      </c>
    </row>
    <row r="7" spans="1:15" x14ac:dyDescent="0.2">
      <c r="A7" s="636" t="s">
        <v>433</v>
      </c>
      <c r="B7" s="637">
        <f t="shared" si="0"/>
        <v>733</v>
      </c>
      <c r="C7" s="645">
        <v>66</v>
      </c>
      <c r="D7" s="645">
        <v>51</v>
      </c>
      <c r="E7" s="645">
        <v>76</v>
      </c>
      <c r="F7" s="645">
        <v>72</v>
      </c>
      <c r="G7" s="645">
        <v>67</v>
      </c>
      <c r="H7" s="645">
        <v>67</v>
      </c>
      <c r="I7" s="645">
        <v>54</v>
      </c>
      <c r="J7" s="645">
        <v>87</v>
      </c>
      <c r="K7" s="645">
        <v>49</v>
      </c>
      <c r="L7" s="645">
        <v>48</v>
      </c>
      <c r="M7" s="645">
        <v>47</v>
      </c>
      <c r="N7" s="645">
        <v>49</v>
      </c>
    </row>
    <row r="8" spans="1:15" x14ac:dyDescent="0.2">
      <c r="A8" s="642" t="s">
        <v>532</v>
      </c>
      <c r="B8" s="643">
        <f t="shared" si="0"/>
        <v>183</v>
      </c>
      <c r="C8" s="646">
        <v>0</v>
      </c>
      <c r="D8" s="646">
        <v>0</v>
      </c>
      <c r="E8" s="646">
        <v>10</v>
      </c>
      <c r="F8" s="646">
        <v>4</v>
      </c>
      <c r="G8" s="646">
        <v>17</v>
      </c>
      <c r="H8" s="646">
        <v>11</v>
      </c>
      <c r="I8" s="646">
        <v>19</v>
      </c>
      <c r="J8" s="646">
        <v>24</v>
      </c>
      <c r="K8" s="646">
        <v>32</v>
      </c>
      <c r="L8" s="646">
        <v>20</v>
      </c>
      <c r="M8" s="646">
        <v>21</v>
      </c>
      <c r="N8" s="646">
        <v>25</v>
      </c>
    </row>
    <row r="9" spans="1:15" x14ac:dyDescent="0.2">
      <c r="A9" s="636" t="s">
        <v>431</v>
      </c>
      <c r="B9" s="637">
        <f t="shared" si="0"/>
        <v>257</v>
      </c>
      <c r="C9" s="645">
        <v>24</v>
      </c>
      <c r="D9" s="645">
        <v>21</v>
      </c>
      <c r="E9" s="645">
        <v>20</v>
      </c>
      <c r="F9" s="645">
        <v>21</v>
      </c>
      <c r="G9" s="645">
        <v>25</v>
      </c>
      <c r="H9" s="647">
        <v>26</v>
      </c>
      <c r="I9" s="645">
        <v>30</v>
      </c>
      <c r="J9" s="645">
        <v>15</v>
      </c>
      <c r="K9" s="645">
        <v>19</v>
      </c>
      <c r="L9" s="645">
        <v>11</v>
      </c>
      <c r="M9" s="645">
        <v>26</v>
      </c>
      <c r="N9" s="645">
        <v>19</v>
      </c>
    </row>
    <row r="10" spans="1:15" x14ac:dyDescent="0.2">
      <c r="A10" s="642" t="s">
        <v>430</v>
      </c>
      <c r="B10" s="643">
        <f t="shared" si="0"/>
        <v>189</v>
      </c>
      <c r="C10" s="646">
        <v>13</v>
      </c>
      <c r="D10" s="646">
        <v>15</v>
      </c>
      <c r="E10" s="646">
        <v>19</v>
      </c>
      <c r="F10" s="646">
        <v>7</v>
      </c>
      <c r="G10" s="646">
        <v>19</v>
      </c>
      <c r="H10" s="646">
        <v>14</v>
      </c>
      <c r="I10" s="646">
        <v>22</v>
      </c>
      <c r="J10" s="646">
        <v>16</v>
      </c>
      <c r="K10" s="646">
        <v>18</v>
      </c>
      <c r="L10" s="646">
        <v>18</v>
      </c>
      <c r="M10" s="646">
        <v>21</v>
      </c>
      <c r="N10" s="646">
        <v>7</v>
      </c>
    </row>
    <row r="11" spans="1:15" x14ac:dyDescent="0.2">
      <c r="A11" s="636" t="s">
        <v>429</v>
      </c>
      <c r="B11" s="637">
        <f t="shared" ref="B11:B17" si="3">+SUM(C11:N11)</f>
        <v>346</v>
      </c>
      <c r="C11" s="645">
        <v>20</v>
      </c>
      <c r="D11" s="645">
        <v>16</v>
      </c>
      <c r="E11" s="645">
        <v>43</v>
      </c>
      <c r="F11" s="645">
        <v>38</v>
      </c>
      <c r="G11" s="645">
        <v>31</v>
      </c>
      <c r="H11" s="645">
        <v>24</v>
      </c>
      <c r="I11" s="645">
        <v>30</v>
      </c>
      <c r="J11" s="645">
        <v>38</v>
      </c>
      <c r="K11" s="645">
        <v>27</v>
      </c>
      <c r="L11" s="645">
        <v>22</v>
      </c>
      <c r="M11" s="645">
        <v>29</v>
      </c>
      <c r="N11" s="645">
        <v>28</v>
      </c>
    </row>
    <row r="12" spans="1:15" x14ac:dyDescent="0.2">
      <c r="A12" s="642" t="s">
        <v>428</v>
      </c>
      <c r="B12" s="643">
        <f t="shared" si="3"/>
        <v>403</v>
      </c>
      <c r="C12" s="646">
        <v>41</v>
      </c>
      <c r="D12" s="646">
        <v>30</v>
      </c>
      <c r="E12" s="646">
        <v>38</v>
      </c>
      <c r="F12" s="646">
        <v>42</v>
      </c>
      <c r="G12" s="646">
        <v>43</v>
      </c>
      <c r="H12" s="646">
        <v>29</v>
      </c>
      <c r="I12" s="646">
        <v>24</v>
      </c>
      <c r="J12" s="646">
        <v>34</v>
      </c>
      <c r="K12" s="646">
        <v>34</v>
      </c>
      <c r="L12" s="646">
        <v>32</v>
      </c>
      <c r="M12" s="646">
        <v>38</v>
      </c>
      <c r="N12" s="646">
        <v>18</v>
      </c>
    </row>
    <row r="13" spans="1:15" x14ac:dyDescent="0.2">
      <c r="A13" s="636" t="s">
        <v>427</v>
      </c>
      <c r="B13" s="637">
        <f t="shared" si="3"/>
        <v>136</v>
      </c>
      <c r="C13" s="645">
        <v>5</v>
      </c>
      <c r="D13" s="645">
        <v>16</v>
      </c>
      <c r="E13" s="645">
        <v>19</v>
      </c>
      <c r="F13" s="645">
        <v>15</v>
      </c>
      <c r="G13" s="645">
        <v>9</v>
      </c>
      <c r="H13" s="645">
        <v>16</v>
      </c>
      <c r="I13" s="645">
        <v>15</v>
      </c>
      <c r="J13" s="645">
        <v>16</v>
      </c>
      <c r="K13" s="645">
        <v>8</v>
      </c>
      <c r="L13" s="645">
        <v>6</v>
      </c>
      <c r="M13" s="645">
        <v>7</v>
      </c>
      <c r="N13" s="645">
        <v>4</v>
      </c>
    </row>
    <row r="14" spans="1:15" x14ac:dyDescent="0.2">
      <c r="A14" s="642" t="s">
        <v>426</v>
      </c>
      <c r="B14" s="643">
        <f t="shared" si="3"/>
        <v>528</v>
      </c>
      <c r="C14" s="646">
        <v>48</v>
      </c>
      <c r="D14" s="646">
        <v>35</v>
      </c>
      <c r="E14" s="646">
        <v>56</v>
      </c>
      <c r="F14" s="646">
        <v>51</v>
      </c>
      <c r="G14" s="646">
        <v>36</v>
      </c>
      <c r="H14" s="646">
        <v>64</v>
      </c>
      <c r="I14" s="646">
        <v>59</v>
      </c>
      <c r="J14" s="646">
        <v>52</v>
      </c>
      <c r="K14" s="646">
        <v>35</v>
      </c>
      <c r="L14" s="646">
        <v>18</v>
      </c>
      <c r="M14" s="646">
        <v>33</v>
      </c>
      <c r="N14" s="646">
        <v>41</v>
      </c>
    </row>
    <row r="15" spans="1:15" x14ac:dyDescent="0.2">
      <c r="A15" s="636" t="s">
        <v>425</v>
      </c>
      <c r="B15" s="637">
        <f t="shared" si="3"/>
        <v>3763</v>
      </c>
      <c r="C15" s="645">
        <v>14</v>
      </c>
      <c r="D15" s="645">
        <v>21</v>
      </c>
      <c r="E15" s="645">
        <v>16</v>
      </c>
      <c r="F15" s="645">
        <v>129</v>
      </c>
      <c r="G15" s="645">
        <v>224</v>
      </c>
      <c r="H15" s="645">
        <v>192</v>
      </c>
      <c r="I15" s="645">
        <v>220</v>
      </c>
      <c r="J15" s="645">
        <v>173</v>
      </c>
      <c r="K15" s="645">
        <v>189</v>
      </c>
      <c r="L15" s="645">
        <v>198</v>
      </c>
      <c r="M15" s="645">
        <v>177</v>
      </c>
      <c r="N15" s="645">
        <v>2210</v>
      </c>
    </row>
    <row r="16" spans="1:15" x14ac:dyDescent="0.2">
      <c r="A16" s="642" t="s">
        <v>424</v>
      </c>
      <c r="B16" s="643">
        <f t="shared" si="3"/>
        <v>27</v>
      </c>
      <c r="C16" s="646">
        <v>4</v>
      </c>
      <c r="D16" s="646">
        <v>3</v>
      </c>
      <c r="E16" s="646">
        <v>2</v>
      </c>
      <c r="F16" s="646">
        <v>7</v>
      </c>
      <c r="G16" s="646">
        <v>5</v>
      </c>
      <c r="H16" s="646">
        <v>6</v>
      </c>
      <c r="I16" s="646">
        <v>0</v>
      </c>
      <c r="J16" s="646">
        <v>0</v>
      </c>
      <c r="K16" s="646">
        <v>0</v>
      </c>
      <c r="L16" s="646">
        <v>0</v>
      </c>
      <c r="M16" s="646">
        <v>0</v>
      </c>
      <c r="N16" s="646">
        <v>0</v>
      </c>
    </row>
    <row r="17" spans="1:14" ht="25.5" x14ac:dyDescent="0.2">
      <c r="A17" s="638" t="s">
        <v>531</v>
      </c>
      <c r="B17" s="637">
        <f t="shared" si="3"/>
        <v>443</v>
      </c>
      <c r="C17" s="645">
        <v>34</v>
      </c>
      <c r="D17" s="645">
        <v>25</v>
      </c>
      <c r="E17" s="645">
        <v>81</v>
      </c>
      <c r="F17" s="645">
        <v>26</v>
      </c>
      <c r="G17" s="645">
        <v>26</v>
      </c>
      <c r="H17" s="645">
        <v>31</v>
      </c>
      <c r="I17" s="645">
        <v>43</v>
      </c>
      <c r="J17" s="645">
        <v>33</v>
      </c>
      <c r="K17" s="645">
        <v>34</v>
      </c>
      <c r="L17" s="645">
        <v>31</v>
      </c>
      <c r="M17" s="645">
        <v>42</v>
      </c>
      <c r="N17" s="645">
        <v>37</v>
      </c>
    </row>
    <row r="18" spans="1:14" x14ac:dyDescent="0.2">
      <c r="A18" s="651" t="s">
        <v>471</v>
      </c>
      <c r="B18" s="641">
        <f>+SUM(C18:N18)</f>
        <v>5199</v>
      </c>
      <c r="C18" s="641">
        <f>+SUM(C19:C24)</f>
        <v>328</v>
      </c>
      <c r="D18" s="641">
        <f t="shared" ref="D18:N18" si="4">+SUM(D19:D24)</f>
        <v>317</v>
      </c>
      <c r="E18" s="641">
        <f t="shared" si="4"/>
        <v>593</v>
      </c>
      <c r="F18" s="641">
        <f t="shared" si="4"/>
        <v>466</v>
      </c>
      <c r="G18" s="641">
        <f t="shared" si="4"/>
        <v>428</v>
      </c>
      <c r="H18" s="641">
        <f t="shared" si="4"/>
        <v>409</v>
      </c>
      <c r="I18" s="641">
        <f t="shared" si="4"/>
        <v>416</v>
      </c>
      <c r="J18" s="641">
        <f t="shared" si="4"/>
        <v>425</v>
      </c>
      <c r="K18" s="641">
        <f t="shared" si="4"/>
        <v>384</v>
      </c>
      <c r="L18" s="641">
        <f t="shared" si="4"/>
        <v>504</v>
      </c>
      <c r="M18" s="641">
        <f t="shared" si="4"/>
        <v>449</v>
      </c>
      <c r="N18" s="641">
        <f t="shared" si="4"/>
        <v>480</v>
      </c>
    </row>
    <row r="19" spans="1:14" x14ac:dyDescent="0.2">
      <c r="A19" s="636" t="s">
        <v>470</v>
      </c>
      <c r="B19" s="637">
        <f>+SUM(C19:N19)</f>
        <v>494</v>
      </c>
      <c r="C19" s="645">
        <v>34</v>
      </c>
      <c r="D19" s="645">
        <v>27</v>
      </c>
      <c r="E19" s="645">
        <v>59</v>
      </c>
      <c r="F19" s="645">
        <v>35</v>
      </c>
      <c r="G19" s="645">
        <v>30</v>
      </c>
      <c r="H19" s="645">
        <v>50</v>
      </c>
      <c r="I19" s="645">
        <v>42</v>
      </c>
      <c r="J19" s="645">
        <v>40</v>
      </c>
      <c r="K19" s="645">
        <v>51</v>
      </c>
      <c r="L19" s="645">
        <v>47</v>
      </c>
      <c r="M19" s="645">
        <v>41</v>
      </c>
      <c r="N19" s="645">
        <v>38</v>
      </c>
    </row>
    <row r="20" spans="1:14" x14ac:dyDescent="0.2">
      <c r="A20" s="642" t="s">
        <v>422</v>
      </c>
      <c r="B20" s="643">
        <f t="shared" ref="B20:B24" si="5">+SUM(C20:N20)</f>
        <v>761</v>
      </c>
      <c r="C20" s="646">
        <v>40</v>
      </c>
      <c r="D20" s="646">
        <v>27</v>
      </c>
      <c r="E20" s="646">
        <v>111</v>
      </c>
      <c r="F20" s="646">
        <v>75</v>
      </c>
      <c r="G20" s="646">
        <v>50</v>
      </c>
      <c r="H20" s="646">
        <v>64</v>
      </c>
      <c r="I20" s="646">
        <v>40</v>
      </c>
      <c r="J20" s="646">
        <v>92</v>
      </c>
      <c r="K20" s="646">
        <v>53</v>
      </c>
      <c r="L20" s="646">
        <v>72</v>
      </c>
      <c r="M20" s="646">
        <v>65</v>
      </c>
      <c r="N20" s="646">
        <v>72</v>
      </c>
    </row>
    <row r="21" spans="1:14" x14ac:dyDescent="0.2">
      <c r="A21" s="636" t="s">
        <v>421</v>
      </c>
      <c r="B21" s="637">
        <f t="shared" si="5"/>
        <v>1792</v>
      </c>
      <c r="C21" s="645">
        <v>160</v>
      </c>
      <c r="D21" s="645">
        <v>134</v>
      </c>
      <c r="E21" s="645">
        <v>215</v>
      </c>
      <c r="F21" s="645">
        <v>168</v>
      </c>
      <c r="G21" s="645">
        <v>132</v>
      </c>
      <c r="H21" s="645">
        <v>120</v>
      </c>
      <c r="I21" s="645">
        <v>148</v>
      </c>
      <c r="J21" s="645">
        <v>118</v>
      </c>
      <c r="K21" s="645">
        <v>123</v>
      </c>
      <c r="L21" s="645">
        <v>175</v>
      </c>
      <c r="M21" s="645">
        <v>164</v>
      </c>
      <c r="N21" s="645">
        <v>135</v>
      </c>
    </row>
    <row r="22" spans="1:14" x14ac:dyDescent="0.2">
      <c r="A22" s="642" t="s">
        <v>530</v>
      </c>
      <c r="B22" s="643">
        <f t="shared" si="5"/>
        <v>934</v>
      </c>
      <c r="C22" s="646">
        <v>67</v>
      </c>
      <c r="D22" s="646">
        <v>51</v>
      </c>
      <c r="E22" s="646">
        <v>104</v>
      </c>
      <c r="F22" s="646">
        <v>72</v>
      </c>
      <c r="G22" s="646">
        <v>105</v>
      </c>
      <c r="H22" s="646">
        <v>82</v>
      </c>
      <c r="I22" s="646">
        <v>72</v>
      </c>
      <c r="J22" s="646">
        <v>79</v>
      </c>
      <c r="K22" s="646">
        <v>60</v>
      </c>
      <c r="L22" s="646">
        <v>77</v>
      </c>
      <c r="M22" s="646">
        <v>74</v>
      </c>
      <c r="N22" s="646">
        <v>91</v>
      </c>
    </row>
    <row r="23" spans="1:14" x14ac:dyDescent="0.2">
      <c r="A23" s="636" t="s">
        <v>529</v>
      </c>
      <c r="B23" s="637">
        <f t="shared" si="5"/>
        <v>1123</v>
      </c>
      <c r="C23" s="645">
        <v>26</v>
      </c>
      <c r="D23" s="645">
        <v>75</v>
      </c>
      <c r="E23" s="645">
        <v>95</v>
      </c>
      <c r="F23" s="645">
        <v>106</v>
      </c>
      <c r="G23" s="645">
        <v>100</v>
      </c>
      <c r="H23" s="645">
        <v>88</v>
      </c>
      <c r="I23" s="645">
        <v>106</v>
      </c>
      <c r="J23" s="645">
        <v>87</v>
      </c>
      <c r="K23" s="645">
        <v>89</v>
      </c>
      <c r="L23" s="645">
        <v>126</v>
      </c>
      <c r="M23" s="645">
        <v>91</v>
      </c>
      <c r="N23" s="645">
        <v>134</v>
      </c>
    </row>
    <row r="24" spans="1:14" x14ac:dyDescent="0.2">
      <c r="A24" s="642" t="s">
        <v>325</v>
      </c>
      <c r="B24" s="643">
        <f t="shared" si="5"/>
        <v>95</v>
      </c>
      <c r="C24" s="646">
        <v>1</v>
      </c>
      <c r="D24" s="646">
        <v>3</v>
      </c>
      <c r="E24" s="646">
        <v>9</v>
      </c>
      <c r="F24" s="646">
        <v>10</v>
      </c>
      <c r="G24" s="646">
        <v>11</v>
      </c>
      <c r="H24" s="646">
        <v>5</v>
      </c>
      <c r="I24" s="646">
        <v>8</v>
      </c>
      <c r="J24" s="646">
        <v>9</v>
      </c>
      <c r="K24" s="646">
        <v>8</v>
      </c>
      <c r="L24" s="646">
        <v>7</v>
      </c>
      <c r="M24" s="646">
        <v>14</v>
      </c>
      <c r="N24" s="646">
        <v>10</v>
      </c>
    </row>
    <row r="25" spans="1:14" x14ac:dyDescent="0.2">
      <c r="A25" s="652" t="s">
        <v>296</v>
      </c>
      <c r="B25" s="635">
        <f>+SUM(C25:N25)</f>
        <v>1248</v>
      </c>
      <c r="C25" s="635">
        <f>+SUM(C26:C31)</f>
        <v>76</v>
      </c>
      <c r="D25" s="635">
        <f t="shared" ref="D25:N25" si="6">+SUM(D26:D31)</f>
        <v>87</v>
      </c>
      <c r="E25" s="635">
        <f t="shared" si="6"/>
        <v>92</v>
      </c>
      <c r="F25" s="635">
        <f t="shared" si="6"/>
        <v>99</v>
      </c>
      <c r="G25" s="635">
        <f t="shared" si="6"/>
        <v>94</v>
      </c>
      <c r="H25" s="635">
        <f t="shared" si="6"/>
        <v>94</v>
      </c>
      <c r="I25" s="635">
        <f t="shared" si="6"/>
        <v>124</v>
      </c>
      <c r="J25" s="635">
        <f t="shared" si="6"/>
        <v>145</v>
      </c>
      <c r="K25" s="635">
        <f t="shared" si="6"/>
        <v>108</v>
      </c>
      <c r="L25" s="635">
        <f t="shared" si="6"/>
        <v>119</v>
      </c>
      <c r="M25" s="635">
        <f t="shared" si="6"/>
        <v>103</v>
      </c>
      <c r="N25" s="635">
        <f t="shared" si="6"/>
        <v>107</v>
      </c>
    </row>
    <row r="26" spans="1:14" x14ac:dyDescent="0.2">
      <c r="A26" s="642" t="s">
        <v>468</v>
      </c>
      <c r="B26" s="643">
        <f>+SUM(C26:N26)</f>
        <v>320</v>
      </c>
      <c r="C26" s="646">
        <v>25</v>
      </c>
      <c r="D26" s="646">
        <v>25</v>
      </c>
      <c r="E26" s="646">
        <v>21</v>
      </c>
      <c r="F26" s="646">
        <v>20</v>
      </c>
      <c r="G26" s="646">
        <v>28</v>
      </c>
      <c r="H26" s="646">
        <v>22</v>
      </c>
      <c r="I26" s="646">
        <v>20</v>
      </c>
      <c r="J26" s="646">
        <v>44</v>
      </c>
      <c r="K26" s="646">
        <v>30</v>
      </c>
      <c r="L26" s="646">
        <v>33</v>
      </c>
      <c r="M26" s="646">
        <v>25</v>
      </c>
      <c r="N26" s="646">
        <v>27</v>
      </c>
    </row>
    <row r="27" spans="1:14" x14ac:dyDescent="0.2">
      <c r="A27" s="636" t="s">
        <v>417</v>
      </c>
      <c r="B27" s="637">
        <f t="shared" ref="B27:B31" si="7">+SUM(C27:N27)</f>
        <v>159</v>
      </c>
      <c r="C27" s="645">
        <v>7</v>
      </c>
      <c r="D27" s="645">
        <v>11</v>
      </c>
      <c r="E27" s="645">
        <v>11</v>
      </c>
      <c r="F27" s="645">
        <v>11</v>
      </c>
      <c r="G27" s="645">
        <v>15</v>
      </c>
      <c r="H27" s="645">
        <v>21</v>
      </c>
      <c r="I27" s="645">
        <v>11</v>
      </c>
      <c r="J27" s="645">
        <v>19</v>
      </c>
      <c r="K27" s="645">
        <v>13</v>
      </c>
      <c r="L27" s="645">
        <v>13</v>
      </c>
      <c r="M27" s="645">
        <v>12</v>
      </c>
      <c r="N27" s="645">
        <v>15</v>
      </c>
    </row>
    <row r="28" spans="1:14" x14ac:dyDescent="0.2">
      <c r="A28" s="642" t="s">
        <v>416</v>
      </c>
      <c r="B28" s="643">
        <f t="shared" si="7"/>
        <v>120</v>
      </c>
      <c r="C28" s="646">
        <v>6</v>
      </c>
      <c r="D28" s="646">
        <v>7</v>
      </c>
      <c r="E28" s="646">
        <v>6</v>
      </c>
      <c r="F28" s="646">
        <v>10</v>
      </c>
      <c r="G28" s="646">
        <v>9</v>
      </c>
      <c r="H28" s="646">
        <v>6</v>
      </c>
      <c r="I28" s="646">
        <v>15</v>
      </c>
      <c r="J28" s="646">
        <v>20</v>
      </c>
      <c r="K28" s="646">
        <v>9</v>
      </c>
      <c r="L28" s="646">
        <v>11</v>
      </c>
      <c r="M28" s="646">
        <v>12</v>
      </c>
      <c r="N28" s="646">
        <v>9</v>
      </c>
    </row>
    <row r="29" spans="1:14" x14ac:dyDescent="0.2">
      <c r="A29" s="636" t="s">
        <v>467</v>
      </c>
      <c r="B29" s="637">
        <f t="shared" si="7"/>
        <v>147</v>
      </c>
      <c r="C29" s="645">
        <v>11</v>
      </c>
      <c r="D29" s="645">
        <v>11</v>
      </c>
      <c r="E29" s="645">
        <v>16</v>
      </c>
      <c r="F29" s="645">
        <v>15</v>
      </c>
      <c r="G29" s="645">
        <v>10</v>
      </c>
      <c r="H29" s="645">
        <v>8</v>
      </c>
      <c r="I29" s="645">
        <v>15</v>
      </c>
      <c r="J29" s="645">
        <v>8</v>
      </c>
      <c r="K29" s="645">
        <v>8</v>
      </c>
      <c r="L29" s="645">
        <v>16</v>
      </c>
      <c r="M29" s="645">
        <v>17</v>
      </c>
      <c r="N29" s="645">
        <v>12</v>
      </c>
    </row>
    <row r="30" spans="1:14" x14ac:dyDescent="0.2">
      <c r="A30" s="642" t="s">
        <v>528</v>
      </c>
      <c r="B30" s="643">
        <f t="shared" si="7"/>
        <v>279</v>
      </c>
      <c r="C30" s="646">
        <v>18</v>
      </c>
      <c r="D30" s="646">
        <v>18</v>
      </c>
      <c r="E30" s="646">
        <v>15</v>
      </c>
      <c r="F30" s="646">
        <v>26</v>
      </c>
      <c r="G30" s="646">
        <v>18</v>
      </c>
      <c r="H30" s="646">
        <v>19</v>
      </c>
      <c r="I30" s="646">
        <v>34</v>
      </c>
      <c r="J30" s="646">
        <v>27</v>
      </c>
      <c r="K30" s="646">
        <v>26</v>
      </c>
      <c r="L30" s="646">
        <v>24</v>
      </c>
      <c r="M30" s="646">
        <v>25</v>
      </c>
      <c r="N30" s="646">
        <v>29</v>
      </c>
    </row>
    <row r="31" spans="1:14" x14ac:dyDescent="0.2">
      <c r="A31" s="636" t="s">
        <v>413</v>
      </c>
      <c r="B31" s="637">
        <f t="shared" si="7"/>
        <v>223</v>
      </c>
      <c r="C31" s="645">
        <v>9</v>
      </c>
      <c r="D31" s="645">
        <v>15</v>
      </c>
      <c r="E31" s="645">
        <v>23</v>
      </c>
      <c r="F31" s="645">
        <v>17</v>
      </c>
      <c r="G31" s="645">
        <v>14</v>
      </c>
      <c r="H31" s="645">
        <v>18</v>
      </c>
      <c r="I31" s="645">
        <v>29</v>
      </c>
      <c r="J31" s="645">
        <v>27</v>
      </c>
      <c r="K31" s="645">
        <v>22</v>
      </c>
      <c r="L31" s="645">
        <v>22</v>
      </c>
      <c r="M31" s="645">
        <v>12</v>
      </c>
      <c r="N31" s="645">
        <v>15</v>
      </c>
    </row>
    <row r="32" spans="1:14" x14ac:dyDescent="0.2">
      <c r="A32" s="651" t="s">
        <v>297</v>
      </c>
      <c r="B32" s="641">
        <f>+SUM(C32:N32)</f>
        <v>16</v>
      </c>
      <c r="C32" s="641">
        <f>+SUM(C33)</f>
        <v>0</v>
      </c>
      <c r="D32" s="641">
        <f t="shared" ref="D32:N32" si="8">+SUM(D33)</f>
        <v>0</v>
      </c>
      <c r="E32" s="641">
        <f t="shared" si="8"/>
        <v>0</v>
      </c>
      <c r="F32" s="641">
        <f t="shared" si="8"/>
        <v>3</v>
      </c>
      <c r="G32" s="641">
        <f t="shared" si="8"/>
        <v>2</v>
      </c>
      <c r="H32" s="641">
        <f t="shared" si="8"/>
        <v>1</v>
      </c>
      <c r="I32" s="641">
        <f t="shared" si="8"/>
        <v>1</v>
      </c>
      <c r="J32" s="641">
        <f t="shared" si="8"/>
        <v>2</v>
      </c>
      <c r="K32" s="641">
        <f t="shared" si="8"/>
        <v>3</v>
      </c>
      <c r="L32" s="641">
        <f t="shared" si="8"/>
        <v>2</v>
      </c>
      <c r="M32" s="641">
        <f t="shared" si="8"/>
        <v>2</v>
      </c>
      <c r="N32" s="641">
        <f t="shared" si="8"/>
        <v>0</v>
      </c>
    </row>
    <row r="33" spans="1:14" x14ac:dyDescent="0.2">
      <c r="A33" s="636" t="s">
        <v>527</v>
      </c>
      <c r="B33" s="635">
        <f>+SUM(C33:N33)</f>
        <v>16</v>
      </c>
      <c r="C33" s="645">
        <v>0</v>
      </c>
      <c r="D33" s="645">
        <v>0</v>
      </c>
      <c r="E33" s="645">
        <v>0</v>
      </c>
      <c r="F33" s="645">
        <v>3</v>
      </c>
      <c r="G33" s="645">
        <v>2</v>
      </c>
      <c r="H33" s="645">
        <v>1</v>
      </c>
      <c r="I33" s="645">
        <v>1</v>
      </c>
      <c r="J33" s="645">
        <v>2</v>
      </c>
      <c r="K33" s="645">
        <v>3</v>
      </c>
      <c r="L33" s="645">
        <v>2</v>
      </c>
      <c r="M33" s="645">
        <v>2</v>
      </c>
      <c r="N33" s="645">
        <v>0</v>
      </c>
    </row>
    <row r="35" spans="1:14" x14ac:dyDescent="0.2">
      <c r="A35" s="750" t="s">
        <v>563</v>
      </c>
    </row>
  </sheetData>
  <mergeCells count="1">
    <mergeCell ref="A2:N2"/>
  </mergeCells>
  <hyperlinks>
    <hyperlink ref="O2" location="Indice!A40" display="INICIO"/>
  </hyperlinks>
  <printOptions horizontalCentered="1"/>
  <pageMargins left="0.70866141732283472" right="0.70866141732283472" top="1.1023622047244095" bottom="0.74803149606299213" header="0" footer="0.31496062992125984"/>
  <pageSetup paperSize="9" scale="85" firstPageNumber="95" fitToWidth="0" fitToHeight="0" orientation="landscape" useFirstPageNumber="1" r:id="rId1"/>
  <headerFooter scaleWithDoc="0">
    <oddHeader>&amp;C&amp;"-,Negrita"&amp;20&amp;G</oddHeader>
    <oddFooter>&amp;C&amp;"-,Negrita"&amp;20&amp;P</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P36"/>
  <sheetViews>
    <sheetView showGridLines="0" topLeftCell="A7" workbookViewId="0">
      <selection activeCell="A2" sqref="A2:N2"/>
    </sheetView>
  </sheetViews>
  <sheetFormatPr baseColWidth="10" defaultColWidth="11.42578125" defaultRowHeight="12.75" x14ac:dyDescent="0.2"/>
  <cols>
    <col min="1" max="1" width="18" style="630" customWidth="1"/>
    <col min="2" max="2" width="8.85546875" style="658" customWidth="1"/>
    <col min="3" max="10" width="10.42578125" style="658" customWidth="1"/>
    <col min="11" max="11" width="11.42578125" style="658" customWidth="1"/>
    <col min="12" max="12" width="10.42578125" style="658" customWidth="1"/>
    <col min="13" max="13" width="11.140625" style="658" customWidth="1"/>
    <col min="14" max="14" width="10.42578125" style="658" customWidth="1"/>
    <col min="15" max="16384" width="11.42578125" style="630"/>
  </cols>
  <sheetData>
    <row r="1" spans="1:16" s="518" customFormat="1" ht="15" x14ac:dyDescent="0.25">
      <c r="B1" s="656"/>
      <c r="C1" s="656"/>
      <c r="D1" s="656"/>
      <c r="E1" s="656"/>
      <c r="F1" s="656"/>
      <c r="G1" s="656"/>
      <c r="H1" s="656"/>
      <c r="I1" s="656"/>
      <c r="J1" s="656"/>
      <c r="K1" s="656"/>
      <c r="L1" s="656"/>
      <c r="M1" s="656"/>
      <c r="N1" s="656"/>
    </row>
    <row r="2" spans="1:16" s="518" customFormat="1" ht="44.25" customHeight="1" x14ac:dyDescent="0.25">
      <c r="A2" s="892" t="s">
        <v>640</v>
      </c>
      <c r="B2" s="892"/>
      <c r="C2" s="892"/>
      <c r="D2" s="892"/>
      <c r="E2" s="892"/>
      <c r="F2" s="892"/>
      <c r="G2" s="892"/>
      <c r="H2" s="892"/>
      <c r="I2" s="892"/>
      <c r="J2" s="892"/>
      <c r="K2" s="892"/>
      <c r="L2" s="892"/>
      <c r="M2" s="892"/>
      <c r="N2" s="892"/>
      <c r="P2" s="687" t="s">
        <v>344</v>
      </c>
    </row>
    <row r="3" spans="1:16" s="518" customFormat="1" ht="15" x14ac:dyDescent="0.25">
      <c r="A3" s="653"/>
      <c r="B3" s="657"/>
      <c r="C3" s="657"/>
      <c r="D3" s="657"/>
      <c r="E3" s="657"/>
      <c r="F3" s="657"/>
      <c r="G3" s="657"/>
      <c r="H3" s="657"/>
      <c r="I3" s="657"/>
      <c r="J3" s="657"/>
      <c r="K3" s="657"/>
      <c r="L3" s="657"/>
      <c r="M3" s="657"/>
      <c r="N3" s="657"/>
    </row>
    <row r="4" spans="1:16" s="650" customFormat="1" ht="30" x14ac:dyDescent="0.25">
      <c r="A4" s="659" t="s">
        <v>604</v>
      </c>
      <c r="B4" s="655" t="s">
        <v>254</v>
      </c>
      <c r="C4" s="655" t="s">
        <v>358</v>
      </c>
      <c r="D4" s="655" t="s">
        <v>357</v>
      </c>
      <c r="E4" s="655" t="s">
        <v>356</v>
      </c>
      <c r="F4" s="655" t="s">
        <v>355</v>
      </c>
      <c r="G4" s="655" t="s">
        <v>354</v>
      </c>
      <c r="H4" s="655" t="s">
        <v>353</v>
      </c>
      <c r="I4" s="655" t="s">
        <v>352</v>
      </c>
      <c r="J4" s="655" t="s">
        <v>351</v>
      </c>
      <c r="K4" s="655" t="s">
        <v>350</v>
      </c>
      <c r="L4" s="655" t="s">
        <v>349</v>
      </c>
      <c r="M4" s="655" t="s">
        <v>348</v>
      </c>
      <c r="N4" s="655" t="s">
        <v>347</v>
      </c>
      <c r="O4" s="660"/>
    </row>
    <row r="5" spans="1:16" s="634" customFormat="1" x14ac:dyDescent="0.2">
      <c r="A5" s="632" t="s">
        <v>269</v>
      </c>
      <c r="B5" s="662">
        <f>+SUM(C5:N5)</f>
        <v>167</v>
      </c>
      <c r="C5" s="637">
        <f>+C6+C18+C25+C32</f>
        <v>14</v>
      </c>
      <c r="D5" s="637">
        <f t="shared" ref="D5:N5" si="0">+D6+D18+D25+D32</f>
        <v>11</v>
      </c>
      <c r="E5" s="637">
        <f t="shared" si="0"/>
        <v>11</v>
      </c>
      <c r="F5" s="637">
        <f t="shared" si="0"/>
        <v>11</v>
      </c>
      <c r="G5" s="637">
        <f t="shared" si="0"/>
        <v>4</v>
      </c>
      <c r="H5" s="637">
        <f t="shared" si="0"/>
        <v>15</v>
      </c>
      <c r="I5" s="637">
        <f t="shared" si="0"/>
        <v>10</v>
      </c>
      <c r="J5" s="637">
        <f t="shared" si="0"/>
        <v>9</v>
      </c>
      <c r="K5" s="637">
        <f t="shared" si="0"/>
        <v>9</v>
      </c>
      <c r="L5" s="637">
        <f t="shared" si="0"/>
        <v>54</v>
      </c>
      <c r="M5" s="637">
        <f t="shared" si="0"/>
        <v>9</v>
      </c>
      <c r="N5" s="637">
        <f t="shared" si="0"/>
        <v>10</v>
      </c>
      <c r="O5" s="654"/>
    </row>
    <row r="6" spans="1:16" s="634" customFormat="1" x14ac:dyDescent="0.2">
      <c r="A6" s="651" t="s">
        <v>294</v>
      </c>
      <c r="B6" s="641">
        <f>+SUM(C6:N6)</f>
        <v>138</v>
      </c>
      <c r="C6" s="643">
        <f>+SUM(C7:C17)</f>
        <v>8</v>
      </c>
      <c r="D6" s="643">
        <f t="shared" ref="D6:N6" si="1">+SUM(D7:D17)</f>
        <v>6</v>
      </c>
      <c r="E6" s="643">
        <f t="shared" si="1"/>
        <v>11</v>
      </c>
      <c r="F6" s="643">
        <f t="shared" si="1"/>
        <v>6</v>
      </c>
      <c r="G6" s="643">
        <f t="shared" si="1"/>
        <v>3</v>
      </c>
      <c r="H6" s="643">
        <f t="shared" si="1"/>
        <v>13</v>
      </c>
      <c r="I6" s="643">
        <f t="shared" si="1"/>
        <v>6</v>
      </c>
      <c r="J6" s="643">
        <f t="shared" si="1"/>
        <v>6</v>
      </c>
      <c r="K6" s="643">
        <f t="shared" si="1"/>
        <v>9</v>
      </c>
      <c r="L6" s="643">
        <f t="shared" si="1"/>
        <v>52</v>
      </c>
      <c r="M6" s="643">
        <f t="shared" si="1"/>
        <v>9</v>
      </c>
      <c r="N6" s="643">
        <f t="shared" si="1"/>
        <v>9</v>
      </c>
      <c r="O6" s="654"/>
    </row>
    <row r="7" spans="1:16" s="634" customFormat="1" x14ac:dyDescent="0.2">
      <c r="A7" s="636" t="s">
        <v>433</v>
      </c>
      <c r="B7" s="663">
        <f>+SUM(C7:N7)</f>
        <v>18</v>
      </c>
      <c r="C7" s="645">
        <v>4</v>
      </c>
      <c r="D7" s="645">
        <v>1</v>
      </c>
      <c r="E7" s="645">
        <v>3</v>
      </c>
      <c r="F7" s="645">
        <v>1</v>
      </c>
      <c r="G7" s="645">
        <v>1</v>
      </c>
      <c r="H7" s="645">
        <v>4</v>
      </c>
      <c r="I7" s="645">
        <v>0</v>
      </c>
      <c r="J7" s="645">
        <v>0</v>
      </c>
      <c r="K7" s="645">
        <v>2</v>
      </c>
      <c r="L7" s="645">
        <v>0</v>
      </c>
      <c r="M7" s="645">
        <v>1</v>
      </c>
      <c r="N7" s="645">
        <v>1</v>
      </c>
      <c r="O7" s="654"/>
    </row>
    <row r="8" spans="1:16" s="634" customFormat="1" x14ac:dyDescent="0.2">
      <c r="A8" s="642" t="s">
        <v>532</v>
      </c>
      <c r="B8" s="643">
        <f t="shared" ref="B8:B17" si="2">+SUM(C8:N8)</f>
        <v>0</v>
      </c>
      <c r="C8" s="646">
        <v>0</v>
      </c>
      <c r="D8" s="646">
        <v>0</v>
      </c>
      <c r="E8" s="646">
        <v>0</v>
      </c>
      <c r="F8" s="646">
        <v>0</v>
      </c>
      <c r="G8" s="646">
        <v>0</v>
      </c>
      <c r="H8" s="646">
        <v>0</v>
      </c>
      <c r="I8" s="646">
        <v>0</v>
      </c>
      <c r="J8" s="646">
        <v>0</v>
      </c>
      <c r="K8" s="646">
        <v>0</v>
      </c>
      <c r="L8" s="646">
        <v>0</v>
      </c>
      <c r="M8" s="646">
        <v>0</v>
      </c>
      <c r="N8" s="646">
        <v>0</v>
      </c>
      <c r="O8" s="654"/>
    </row>
    <row r="9" spans="1:16" s="634" customFormat="1" x14ac:dyDescent="0.2">
      <c r="A9" s="636" t="s">
        <v>431</v>
      </c>
      <c r="B9" s="663">
        <f t="shared" si="2"/>
        <v>4</v>
      </c>
      <c r="C9" s="645">
        <v>0</v>
      </c>
      <c r="D9" s="645">
        <v>0</v>
      </c>
      <c r="E9" s="645">
        <v>0</v>
      </c>
      <c r="F9" s="645">
        <v>0</v>
      </c>
      <c r="G9" s="645">
        <v>0</v>
      </c>
      <c r="H9" s="645">
        <v>0</v>
      </c>
      <c r="I9" s="645">
        <v>0</v>
      </c>
      <c r="J9" s="645">
        <v>0</v>
      </c>
      <c r="K9" s="645">
        <v>2</v>
      </c>
      <c r="L9" s="645">
        <v>0</v>
      </c>
      <c r="M9" s="645">
        <v>1</v>
      </c>
      <c r="N9" s="645">
        <v>1</v>
      </c>
      <c r="O9" s="654"/>
    </row>
    <row r="10" spans="1:16" s="634" customFormat="1" x14ac:dyDescent="0.2">
      <c r="A10" s="642" t="s">
        <v>430</v>
      </c>
      <c r="B10" s="643">
        <f t="shared" si="2"/>
        <v>5</v>
      </c>
      <c r="C10" s="646">
        <v>0</v>
      </c>
      <c r="D10" s="646">
        <v>0</v>
      </c>
      <c r="E10" s="646">
        <v>0</v>
      </c>
      <c r="F10" s="646">
        <v>0</v>
      </c>
      <c r="G10" s="646">
        <v>0</v>
      </c>
      <c r="H10" s="646">
        <v>4</v>
      </c>
      <c r="I10" s="646">
        <v>1</v>
      </c>
      <c r="J10" s="646">
        <v>0</v>
      </c>
      <c r="K10" s="646">
        <v>0</v>
      </c>
      <c r="L10" s="646">
        <v>0</v>
      </c>
      <c r="M10" s="646">
        <v>0</v>
      </c>
      <c r="N10" s="646">
        <v>0</v>
      </c>
      <c r="O10" s="654"/>
    </row>
    <row r="11" spans="1:16" s="634" customFormat="1" x14ac:dyDescent="0.2">
      <c r="A11" s="636" t="s">
        <v>429</v>
      </c>
      <c r="B11" s="663">
        <f t="shared" si="2"/>
        <v>1</v>
      </c>
      <c r="C11" s="645">
        <v>0</v>
      </c>
      <c r="D11" s="645">
        <v>0</v>
      </c>
      <c r="E11" s="645">
        <v>0</v>
      </c>
      <c r="F11" s="645">
        <v>0</v>
      </c>
      <c r="G11" s="645">
        <v>0</v>
      </c>
      <c r="H11" s="645">
        <v>0</v>
      </c>
      <c r="I11" s="645">
        <v>0</v>
      </c>
      <c r="J11" s="645">
        <v>1</v>
      </c>
      <c r="K11" s="645">
        <v>0</v>
      </c>
      <c r="L11" s="645">
        <v>0</v>
      </c>
      <c r="M11" s="645">
        <v>0</v>
      </c>
      <c r="N11" s="645">
        <v>0</v>
      </c>
      <c r="O11" s="654"/>
    </row>
    <row r="12" spans="1:16" s="634" customFormat="1" x14ac:dyDescent="0.2">
      <c r="A12" s="642" t="s">
        <v>428</v>
      </c>
      <c r="B12" s="643">
        <f t="shared" si="2"/>
        <v>5</v>
      </c>
      <c r="C12" s="646">
        <v>0</v>
      </c>
      <c r="D12" s="646">
        <v>1</v>
      </c>
      <c r="E12" s="646">
        <v>0</v>
      </c>
      <c r="F12" s="646">
        <v>0</v>
      </c>
      <c r="G12" s="646">
        <v>1</v>
      </c>
      <c r="H12" s="646">
        <v>1</v>
      </c>
      <c r="I12" s="646">
        <v>0</v>
      </c>
      <c r="J12" s="646">
        <v>0</v>
      </c>
      <c r="K12" s="646">
        <v>0</v>
      </c>
      <c r="L12" s="646">
        <v>0</v>
      </c>
      <c r="M12" s="646">
        <v>0</v>
      </c>
      <c r="N12" s="646">
        <v>2</v>
      </c>
      <c r="O12" s="654"/>
    </row>
    <row r="13" spans="1:16" s="634" customFormat="1" x14ac:dyDescent="0.2">
      <c r="A13" s="636" t="s">
        <v>427</v>
      </c>
      <c r="B13" s="663">
        <f t="shared" si="2"/>
        <v>0</v>
      </c>
      <c r="C13" s="645">
        <v>0</v>
      </c>
      <c r="D13" s="645">
        <v>0</v>
      </c>
      <c r="E13" s="645">
        <v>0</v>
      </c>
      <c r="F13" s="645">
        <v>0</v>
      </c>
      <c r="G13" s="645">
        <v>0</v>
      </c>
      <c r="H13" s="645">
        <v>0</v>
      </c>
      <c r="I13" s="645">
        <v>0</v>
      </c>
      <c r="J13" s="645">
        <v>0</v>
      </c>
      <c r="K13" s="645">
        <v>0</v>
      </c>
      <c r="L13" s="645">
        <v>0</v>
      </c>
      <c r="M13" s="645">
        <v>0</v>
      </c>
      <c r="N13" s="645">
        <v>0</v>
      </c>
      <c r="O13" s="654"/>
    </row>
    <row r="14" spans="1:16" s="634" customFormat="1" x14ac:dyDescent="0.2">
      <c r="A14" s="642" t="s">
        <v>426</v>
      </c>
      <c r="B14" s="643">
        <f t="shared" si="2"/>
        <v>3</v>
      </c>
      <c r="C14" s="646">
        <v>1</v>
      </c>
      <c r="D14" s="646">
        <v>0</v>
      </c>
      <c r="E14" s="646">
        <v>0</v>
      </c>
      <c r="F14" s="646">
        <v>0</v>
      </c>
      <c r="G14" s="646">
        <v>0</v>
      </c>
      <c r="H14" s="646">
        <v>0</v>
      </c>
      <c r="I14" s="646">
        <v>0</v>
      </c>
      <c r="J14" s="646">
        <v>2</v>
      </c>
      <c r="K14" s="646">
        <v>0</v>
      </c>
      <c r="L14" s="646">
        <v>0</v>
      </c>
      <c r="M14" s="646">
        <v>0</v>
      </c>
      <c r="N14" s="646">
        <v>0</v>
      </c>
      <c r="O14" s="654"/>
    </row>
    <row r="15" spans="1:16" s="634" customFormat="1" x14ac:dyDescent="0.2">
      <c r="A15" s="661" t="s">
        <v>425</v>
      </c>
      <c r="B15" s="663">
        <f t="shared" si="2"/>
        <v>91</v>
      </c>
      <c r="C15" s="645">
        <v>2</v>
      </c>
      <c r="D15" s="645">
        <v>3</v>
      </c>
      <c r="E15" s="645">
        <v>4</v>
      </c>
      <c r="F15" s="645">
        <v>5</v>
      </c>
      <c r="G15" s="645">
        <v>1</v>
      </c>
      <c r="H15" s="645">
        <v>3</v>
      </c>
      <c r="I15" s="645">
        <v>4</v>
      </c>
      <c r="J15" s="645">
        <v>3</v>
      </c>
      <c r="K15" s="645">
        <v>5</v>
      </c>
      <c r="L15" s="645">
        <v>51</v>
      </c>
      <c r="M15" s="645">
        <v>6</v>
      </c>
      <c r="N15" s="645">
        <v>4</v>
      </c>
      <c r="O15" s="654"/>
    </row>
    <row r="16" spans="1:16" s="634" customFormat="1" x14ac:dyDescent="0.2">
      <c r="A16" s="642" t="s">
        <v>424</v>
      </c>
      <c r="B16" s="643">
        <f t="shared" si="2"/>
        <v>7</v>
      </c>
      <c r="C16" s="646">
        <v>0</v>
      </c>
      <c r="D16" s="646">
        <v>0</v>
      </c>
      <c r="E16" s="646">
        <v>4</v>
      </c>
      <c r="F16" s="646">
        <v>0</v>
      </c>
      <c r="G16" s="646">
        <v>0</v>
      </c>
      <c r="H16" s="646">
        <v>0</v>
      </c>
      <c r="I16" s="646">
        <v>1</v>
      </c>
      <c r="J16" s="646">
        <v>0</v>
      </c>
      <c r="K16" s="646">
        <v>0</v>
      </c>
      <c r="L16" s="646">
        <v>1</v>
      </c>
      <c r="M16" s="646">
        <v>1</v>
      </c>
      <c r="N16" s="646">
        <v>0</v>
      </c>
      <c r="O16" s="654"/>
    </row>
    <row r="17" spans="1:15" s="634" customFormat="1" ht="25.5" x14ac:dyDescent="0.2">
      <c r="A17" s="638" t="s">
        <v>534</v>
      </c>
      <c r="B17" s="663">
        <f t="shared" si="2"/>
        <v>4</v>
      </c>
      <c r="C17" s="645">
        <v>1</v>
      </c>
      <c r="D17" s="645">
        <v>1</v>
      </c>
      <c r="E17" s="645">
        <v>0</v>
      </c>
      <c r="F17" s="645">
        <v>0</v>
      </c>
      <c r="G17" s="645">
        <v>0</v>
      </c>
      <c r="H17" s="645">
        <v>1</v>
      </c>
      <c r="I17" s="645">
        <v>0</v>
      </c>
      <c r="J17" s="645">
        <v>0</v>
      </c>
      <c r="K17" s="645">
        <v>0</v>
      </c>
      <c r="L17" s="645">
        <v>0</v>
      </c>
      <c r="M17" s="645">
        <v>0</v>
      </c>
      <c r="N17" s="645">
        <v>1</v>
      </c>
      <c r="O17" s="654"/>
    </row>
    <row r="18" spans="1:15" s="634" customFormat="1" x14ac:dyDescent="0.2">
      <c r="A18" s="651" t="s">
        <v>471</v>
      </c>
      <c r="B18" s="641">
        <f>+SUM(C18:N18)</f>
        <v>19</v>
      </c>
      <c r="C18" s="643">
        <f>+SUM(C19:C24)</f>
        <v>5</v>
      </c>
      <c r="D18" s="643">
        <f t="shared" ref="D18:N18" si="3">+SUM(D19:D24)</f>
        <v>3</v>
      </c>
      <c r="E18" s="643">
        <f t="shared" si="3"/>
        <v>0</v>
      </c>
      <c r="F18" s="643">
        <f t="shared" si="3"/>
        <v>3</v>
      </c>
      <c r="G18" s="643">
        <f t="shared" si="3"/>
        <v>1</v>
      </c>
      <c r="H18" s="643">
        <f t="shared" si="3"/>
        <v>2</v>
      </c>
      <c r="I18" s="643">
        <f t="shared" si="3"/>
        <v>2</v>
      </c>
      <c r="J18" s="643">
        <f t="shared" si="3"/>
        <v>2</v>
      </c>
      <c r="K18" s="643">
        <f t="shared" si="3"/>
        <v>0</v>
      </c>
      <c r="L18" s="643">
        <f t="shared" si="3"/>
        <v>1</v>
      </c>
      <c r="M18" s="643">
        <f t="shared" si="3"/>
        <v>0</v>
      </c>
      <c r="N18" s="643">
        <f t="shared" si="3"/>
        <v>0</v>
      </c>
      <c r="O18" s="654"/>
    </row>
    <row r="19" spans="1:15" s="634" customFormat="1" x14ac:dyDescent="0.2">
      <c r="A19" s="636" t="s">
        <v>470</v>
      </c>
      <c r="B19" s="663">
        <f>+SUM(C19:N19)</f>
        <v>7</v>
      </c>
      <c r="C19" s="645">
        <v>1</v>
      </c>
      <c r="D19" s="645">
        <v>0</v>
      </c>
      <c r="E19" s="645">
        <v>0</v>
      </c>
      <c r="F19" s="645">
        <v>0</v>
      </c>
      <c r="G19" s="645">
        <v>1</v>
      </c>
      <c r="H19" s="645">
        <v>2</v>
      </c>
      <c r="I19" s="645">
        <v>1</v>
      </c>
      <c r="J19" s="645">
        <v>2</v>
      </c>
      <c r="K19" s="645">
        <v>0</v>
      </c>
      <c r="L19" s="645">
        <v>0</v>
      </c>
      <c r="M19" s="645">
        <v>0</v>
      </c>
      <c r="N19" s="645">
        <v>0</v>
      </c>
      <c r="O19" s="654"/>
    </row>
    <row r="20" spans="1:15" s="634" customFormat="1" x14ac:dyDescent="0.2">
      <c r="A20" s="642" t="s">
        <v>422</v>
      </c>
      <c r="B20" s="643">
        <f t="shared" ref="B20:B24" si="4">+SUM(C20:N20)</f>
        <v>0</v>
      </c>
      <c r="C20" s="646">
        <v>0</v>
      </c>
      <c r="D20" s="646">
        <v>0</v>
      </c>
      <c r="E20" s="646">
        <v>0</v>
      </c>
      <c r="F20" s="646">
        <v>0</v>
      </c>
      <c r="G20" s="646">
        <v>0</v>
      </c>
      <c r="H20" s="646">
        <v>0</v>
      </c>
      <c r="I20" s="646">
        <v>0</v>
      </c>
      <c r="J20" s="646">
        <v>0</v>
      </c>
      <c r="K20" s="646">
        <v>0</v>
      </c>
      <c r="L20" s="646">
        <v>0</v>
      </c>
      <c r="M20" s="646">
        <v>0</v>
      </c>
      <c r="N20" s="646">
        <v>0</v>
      </c>
      <c r="O20" s="654"/>
    </row>
    <row r="21" spans="1:15" s="634" customFormat="1" x14ac:dyDescent="0.2">
      <c r="A21" s="636" t="s">
        <v>421</v>
      </c>
      <c r="B21" s="663">
        <f t="shared" si="4"/>
        <v>6</v>
      </c>
      <c r="C21" s="645">
        <v>1</v>
      </c>
      <c r="D21" s="645">
        <v>2</v>
      </c>
      <c r="E21" s="645">
        <v>0</v>
      </c>
      <c r="F21" s="645">
        <v>2</v>
      </c>
      <c r="G21" s="645">
        <v>0</v>
      </c>
      <c r="H21" s="645">
        <v>0</v>
      </c>
      <c r="I21" s="645">
        <v>0</v>
      </c>
      <c r="J21" s="645">
        <v>0</v>
      </c>
      <c r="K21" s="645">
        <v>0</v>
      </c>
      <c r="L21" s="645">
        <v>1</v>
      </c>
      <c r="M21" s="645">
        <v>0</v>
      </c>
      <c r="N21" s="645">
        <v>0</v>
      </c>
      <c r="O21" s="654"/>
    </row>
    <row r="22" spans="1:15" s="634" customFormat="1" x14ac:dyDescent="0.2">
      <c r="A22" s="642" t="s">
        <v>469</v>
      </c>
      <c r="B22" s="643">
        <f t="shared" si="4"/>
        <v>1</v>
      </c>
      <c r="C22" s="646">
        <v>0</v>
      </c>
      <c r="D22" s="646">
        <v>1</v>
      </c>
      <c r="E22" s="646">
        <v>0</v>
      </c>
      <c r="F22" s="646">
        <v>0</v>
      </c>
      <c r="G22" s="646">
        <v>0</v>
      </c>
      <c r="H22" s="646">
        <v>0</v>
      </c>
      <c r="I22" s="646">
        <v>0</v>
      </c>
      <c r="J22" s="646">
        <v>0</v>
      </c>
      <c r="K22" s="646">
        <v>0</v>
      </c>
      <c r="L22" s="646">
        <v>0</v>
      </c>
      <c r="M22" s="646">
        <v>0</v>
      </c>
      <c r="N22" s="646">
        <v>0</v>
      </c>
      <c r="O22" s="654"/>
    </row>
    <row r="23" spans="1:15" s="634" customFormat="1" x14ac:dyDescent="0.2">
      <c r="A23" s="636" t="s">
        <v>529</v>
      </c>
      <c r="B23" s="663">
        <f t="shared" si="4"/>
        <v>4</v>
      </c>
      <c r="C23" s="645">
        <v>2</v>
      </c>
      <c r="D23" s="645">
        <v>0</v>
      </c>
      <c r="E23" s="645">
        <v>0</v>
      </c>
      <c r="F23" s="645">
        <v>1</v>
      </c>
      <c r="G23" s="645">
        <v>0</v>
      </c>
      <c r="H23" s="645">
        <v>0</v>
      </c>
      <c r="I23" s="645">
        <v>1</v>
      </c>
      <c r="J23" s="645">
        <v>0</v>
      </c>
      <c r="K23" s="645">
        <v>0</v>
      </c>
      <c r="L23" s="645">
        <v>0</v>
      </c>
      <c r="M23" s="645">
        <v>0</v>
      </c>
      <c r="N23" s="645">
        <v>0</v>
      </c>
      <c r="O23" s="654"/>
    </row>
    <row r="24" spans="1:15" s="634" customFormat="1" x14ac:dyDescent="0.2">
      <c r="A24" s="642" t="s">
        <v>325</v>
      </c>
      <c r="B24" s="643">
        <f t="shared" si="4"/>
        <v>1</v>
      </c>
      <c r="C24" s="646">
        <v>1</v>
      </c>
      <c r="D24" s="646">
        <v>0</v>
      </c>
      <c r="E24" s="646">
        <v>0</v>
      </c>
      <c r="F24" s="646">
        <v>0</v>
      </c>
      <c r="G24" s="646">
        <v>0</v>
      </c>
      <c r="H24" s="646">
        <v>0</v>
      </c>
      <c r="I24" s="646">
        <v>0</v>
      </c>
      <c r="J24" s="646">
        <v>0</v>
      </c>
      <c r="K24" s="646">
        <v>0</v>
      </c>
      <c r="L24" s="646">
        <v>0</v>
      </c>
      <c r="M24" s="646">
        <v>0</v>
      </c>
      <c r="N24" s="646">
        <v>0</v>
      </c>
      <c r="O24" s="654"/>
    </row>
    <row r="25" spans="1:15" s="634" customFormat="1" x14ac:dyDescent="0.2">
      <c r="A25" s="652" t="s">
        <v>296</v>
      </c>
      <c r="B25" s="662">
        <f>+SUM(C25:N25)</f>
        <v>4</v>
      </c>
      <c r="C25" s="637">
        <f>+SUM(C26:C31)</f>
        <v>0</v>
      </c>
      <c r="D25" s="637">
        <f t="shared" ref="D25:N25" si="5">+SUM(D26:D31)</f>
        <v>0</v>
      </c>
      <c r="E25" s="637">
        <f t="shared" si="5"/>
        <v>0</v>
      </c>
      <c r="F25" s="637">
        <f t="shared" si="5"/>
        <v>0</v>
      </c>
      <c r="G25" s="637">
        <f t="shared" si="5"/>
        <v>0</v>
      </c>
      <c r="H25" s="637">
        <f t="shared" si="5"/>
        <v>0</v>
      </c>
      <c r="I25" s="637">
        <f t="shared" si="5"/>
        <v>2</v>
      </c>
      <c r="J25" s="637">
        <f t="shared" si="5"/>
        <v>1</v>
      </c>
      <c r="K25" s="637">
        <f t="shared" si="5"/>
        <v>0</v>
      </c>
      <c r="L25" s="637">
        <f t="shared" si="5"/>
        <v>0</v>
      </c>
      <c r="M25" s="637">
        <f t="shared" si="5"/>
        <v>0</v>
      </c>
      <c r="N25" s="637">
        <f t="shared" si="5"/>
        <v>1</v>
      </c>
      <c r="O25" s="654"/>
    </row>
    <row r="26" spans="1:15" s="634" customFormat="1" x14ac:dyDescent="0.2">
      <c r="A26" s="642" t="s">
        <v>468</v>
      </c>
      <c r="B26" s="643">
        <f>+SUM(C26:N26)</f>
        <v>0</v>
      </c>
      <c r="C26" s="646">
        <v>0</v>
      </c>
      <c r="D26" s="646">
        <v>0</v>
      </c>
      <c r="E26" s="646">
        <v>0</v>
      </c>
      <c r="F26" s="646">
        <v>0</v>
      </c>
      <c r="G26" s="646">
        <v>0</v>
      </c>
      <c r="H26" s="646">
        <v>0</v>
      </c>
      <c r="I26" s="646">
        <v>0</v>
      </c>
      <c r="J26" s="646">
        <v>0</v>
      </c>
      <c r="K26" s="646">
        <v>0</v>
      </c>
      <c r="L26" s="646">
        <v>0</v>
      </c>
      <c r="M26" s="646">
        <v>0</v>
      </c>
      <c r="N26" s="646">
        <v>0</v>
      </c>
      <c r="O26" s="654"/>
    </row>
    <row r="27" spans="1:15" s="634" customFormat="1" x14ac:dyDescent="0.2">
      <c r="A27" s="636" t="s">
        <v>417</v>
      </c>
      <c r="B27" s="663">
        <f t="shared" ref="B27:B31" si="6">+SUM(C27:N27)</f>
        <v>0</v>
      </c>
      <c r="C27" s="645">
        <v>0</v>
      </c>
      <c r="D27" s="645">
        <v>0</v>
      </c>
      <c r="E27" s="645">
        <v>0</v>
      </c>
      <c r="F27" s="645">
        <v>0</v>
      </c>
      <c r="G27" s="645">
        <v>0</v>
      </c>
      <c r="H27" s="645">
        <v>0</v>
      </c>
      <c r="I27" s="645">
        <v>0</v>
      </c>
      <c r="J27" s="645">
        <v>0</v>
      </c>
      <c r="K27" s="645">
        <v>0</v>
      </c>
      <c r="L27" s="645">
        <v>0</v>
      </c>
      <c r="M27" s="645">
        <v>0</v>
      </c>
      <c r="N27" s="645">
        <v>0</v>
      </c>
      <c r="O27" s="654"/>
    </row>
    <row r="28" spans="1:15" s="634" customFormat="1" x14ac:dyDescent="0.2">
      <c r="A28" s="642" t="s">
        <v>416</v>
      </c>
      <c r="B28" s="643">
        <f t="shared" si="6"/>
        <v>3</v>
      </c>
      <c r="C28" s="646">
        <v>0</v>
      </c>
      <c r="D28" s="646">
        <v>0</v>
      </c>
      <c r="E28" s="646">
        <v>0</v>
      </c>
      <c r="F28" s="646">
        <v>0</v>
      </c>
      <c r="G28" s="646">
        <v>0</v>
      </c>
      <c r="H28" s="646">
        <v>0</v>
      </c>
      <c r="I28" s="646">
        <v>2</v>
      </c>
      <c r="J28" s="646">
        <v>0</v>
      </c>
      <c r="K28" s="646">
        <v>0</v>
      </c>
      <c r="L28" s="646">
        <v>0</v>
      </c>
      <c r="M28" s="646">
        <v>0</v>
      </c>
      <c r="N28" s="646">
        <v>1</v>
      </c>
      <c r="O28" s="654"/>
    </row>
    <row r="29" spans="1:15" s="634" customFormat="1" x14ac:dyDescent="0.2">
      <c r="A29" s="636" t="s">
        <v>467</v>
      </c>
      <c r="B29" s="663">
        <f t="shared" si="6"/>
        <v>0</v>
      </c>
      <c r="C29" s="645">
        <v>0</v>
      </c>
      <c r="D29" s="645">
        <v>0</v>
      </c>
      <c r="E29" s="645">
        <v>0</v>
      </c>
      <c r="F29" s="645">
        <v>0</v>
      </c>
      <c r="G29" s="645">
        <v>0</v>
      </c>
      <c r="H29" s="645">
        <v>0</v>
      </c>
      <c r="I29" s="645">
        <v>0</v>
      </c>
      <c r="J29" s="645">
        <v>0</v>
      </c>
      <c r="K29" s="645">
        <v>0</v>
      </c>
      <c r="L29" s="645">
        <v>0</v>
      </c>
      <c r="M29" s="645">
        <v>0</v>
      </c>
      <c r="N29" s="645">
        <v>0</v>
      </c>
      <c r="O29" s="654"/>
    </row>
    <row r="30" spans="1:15" s="634" customFormat="1" x14ac:dyDescent="0.2">
      <c r="A30" s="642" t="s">
        <v>528</v>
      </c>
      <c r="B30" s="643">
        <f t="shared" si="6"/>
        <v>1</v>
      </c>
      <c r="C30" s="646">
        <v>0</v>
      </c>
      <c r="D30" s="646">
        <v>0</v>
      </c>
      <c r="E30" s="646">
        <v>0</v>
      </c>
      <c r="F30" s="646">
        <v>0</v>
      </c>
      <c r="G30" s="646">
        <v>0</v>
      </c>
      <c r="H30" s="646">
        <v>0</v>
      </c>
      <c r="I30" s="646">
        <v>0</v>
      </c>
      <c r="J30" s="646">
        <v>1</v>
      </c>
      <c r="K30" s="646">
        <v>0</v>
      </c>
      <c r="L30" s="646">
        <v>0</v>
      </c>
      <c r="M30" s="646">
        <v>0</v>
      </c>
      <c r="N30" s="646">
        <v>0</v>
      </c>
      <c r="O30" s="654"/>
    </row>
    <row r="31" spans="1:15" s="634" customFormat="1" x14ac:dyDescent="0.2">
      <c r="A31" s="636" t="s">
        <v>413</v>
      </c>
      <c r="B31" s="663">
        <f t="shared" si="6"/>
        <v>0</v>
      </c>
      <c r="C31" s="645">
        <v>0</v>
      </c>
      <c r="D31" s="645">
        <v>0</v>
      </c>
      <c r="E31" s="645">
        <v>0</v>
      </c>
      <c r="F31" s="645">
        <v>0</v>
      </c>
      <c r="G31" s="645">
        <v>0</v>
      </c>
      <c r="H31" s="645">
        <v>0</v>
      </c>
      <c r="I31" s="645">
        <v>0</v>
      </c>
      <c r="J31" s="645">
        <v>0</v>
      </c>
      <c r="K31" s="645">
        <v>0</v>
      </c>
      <c r="L31" s="645">
        <v>0</v>
      </c>
      <c r="M31" s="645">
        <v>0</v>
      </c>
      <c r="N31" s="645">
        <v>0</v>
      </c>
      <c r="O31" s="654"/>
    </row>
    <row r="32" spans="1:15" s="634" customFormat="1" x14ac:dyDescent="0.2">
      <c r="A32" s="651" t="s">
        <v>297</v>
      </c>
      <c r="B32" s="641">
        <f>+SUM(C32:N32)</f>
        <v>6</v>
      </c>
      <c r="C32" s="643">
        <f>+SUM(C33)</f>
        <v>1</v>
      </c>
      <c r="D32" s="643">
        <f t="shared" ref="D32:N32" si="7">+SUM(D33)</f>
        <v>2</v>
      </c>
      <c r="E32" s="643">
        <f t="shared" si="7"/>
        <v>0</v>
      </c>
      <c r="F32" s="643">
        <f t="shared" si="7"/>
        <v>2</v>
      </c>
      <c r="G32" s="643">
        <f t="shared" si="7"/>
        <v>0</v>
      </c>
      <c r="H32" s="643">
        <f t="shared" si="7"/>
        <v>0</v>
      </c>
      <c r="I32" s="643">
        <f t="shared" si="7"/>
        <v>0</v>
      </c>
      <c r="J32" s="643">
        <f t="shared" si="7"/>
        <v>0</v>
      </c>
      <c r="K32" s="643">
        <f t="shared" si="7"/>
        <v>0</v>
      </c>
      <c r="L32" s="643">
        <f t="shared" si="7"/>
        <v>1</v>
      </c>
      <c r="M32" s="643">
        <f t="shared" si="7"/>
        <v>0</v>
      </c>
      <c r="N32" s="643">
        <f t="shared" si="7"/>
        <v>0</v>
      </c>
      <c r="O32" s="654"/>
    </row>
    <row r="33" spans="1:15" s="634" customFormat="1" x14ac:dyDescent="0.2">
      <c r="A33" s="636" t="s">
        <v>527</v>
      </c>
      <c r="B33" s="637">
        <f>+SUM(C33:N33)</f>
        <v>6</v>
      </c>
      <c r="C33" s="645">
        <v>1</v>
      </c>
      <c r="D33" s="645">
        <v>2</v>
      </c>
      <c r="E33" s="645">
        <v>0</v>
      </c>
      <c r="F33" s="645">
        <v>2</v>
      </c>
      <c r="G33" s="645">
        <v>0</v>
      </c>
      <c r="H33" s="645">
        <v>0</v>
      </c>
      <c r="I33" s="645">
        <v>0</v>
      </c>
      <c r="J33" s="645">
        <v>0</v>
      </c>
      <c r="K33" s="645">
        <v>0</v>
      </c>
      <c r="L33" s="645">
        <v>1</v>
      </c>
      <c r="M33" s="645">
        <v>0</v>
      </c>
      <c r="N33" s="645">
        <v>0</v>
      </c>
      <c r="O33" s="654"/>
    </row>
    <row r="34" spans="1:15" s="634" customFormat="1" x14ac:dyDescent="0.2">
      <c r="B34" s="648"/>
      <c r="C34" s="648"/>
      <c r="D34" s="648"/>
      <c r="E34" s="648"/>
      <c r="F34" s="648"/>
      <c r="G34" s="648"/>
      <c r="H34" s="648"/>
      <c r="I34" s="648"/>
      <c r="J34" s="648"/>
      <c r="K34" s="648"/>
      <c r="L34" s="648"/>
      <c r="M34" s="648"/>
      <c r="N34" s="648"/>
    </row>
    <row r="35" spans="1:15" s="634" customFormat="1" x14ac:dyDescent="0.2">
      <c r="A35" s="750" t="s">
        <v>563</v>
      </c>
      <c r="B35" s="648"/>
      <c r="C35" s="648"/>
      <c r="D35" s="648"/>
      <c r="E35" s="648"/>
      <c r="F35" s="648"/>
      <c r="G35" s="648"/>
      <c r="H35" s="648"/>
      <c r="I35" s="648"/>
      <c r="J35" s="648"/>
      <c r="K35" s="648"/>
      <c r="L35" s="648"/>
      <c r="M35" s="648"/>
      <c r="N35" s="648"/>
    </row>
    <row r="36" spans="1:15" s="634" customFormat="1" x14ac:dyDescent="0.2">
      <c r="B36" s="648"/>
      <c r="C36" s="648"/>
      <c r="D36" s="648"/>
      <c r="E36" s="648"/>
      <c r="F36" s="648"/>
      <c r="G36" s="648"/>
      <c r="H36" s="648"/>
      <c r="I36" s="648"/>
      <c r="J36" s="648"/>
      <c r="K36" s="648"/>
      <c r="L36" s="648"/>
      <c r="M36" s="648"/>
      <c r="N36" s="648"/>
    </row>
  </sheetData>
  <mergeCells count="1">
    <mergeCell ref="A2:N2"/>
  </mergeCells>
  <hyperlinks>
    <hyperlink ref="P2" location="Indice!A41" display="INICIO"/>
  </hyperlinks>
  <printOptions horizontalCentered="1"/>
  <pageMargins left="0.70866141732283472" right="0.70866141732283472" top="1.1023622047244095" bottom="0.74803149606299213" header="0" footer="0.31496062992125984"/>
  <pageSetup paperSize="9" scale="85" firstPageNumber="96" fitToWidth="0" fitToHeight="0" orientation="landscape" useFirstPageNumber="1" r:id="rId1"/>
  <headerFooter scaleWithDoc="0">
    <oddHeader>&amp;C&amp;G</oddHeader>
    <oddFooter>&amp;C&amp;"-,Negrita"&amp;20&amp;P</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I45"/>
  <sheetViews>
    <sheetView showGridLines="0" topLeftCell="A13" workbookViewId="0">
      <selection sqref="A1:P1"/>
    </sheetView>
  </sheetViews>
  <sheetFormatPr baseColWidth="10" defaultRowHeight="15" x14ac:dyDescent="0.25"/>
  <cols>
    <col min="1" max="1" width="19.140625" style="349" customWidth="1"/>
    <col min="2" max="3" width="18.7109375" style="349" customWidth="1"/>
    <col min="4" max="4" width="18.7109375" style="486" customWidth="1"/>
    <col min="5" max="5" width="18.7109375" style="349" customWidth="1"/>
    <col min="6" max="6" width="18.7109375" style="486" customWidth="1"/>
    <col min="7" max="16384" width="11.42578125" style="349"/>
  </cols>
  <sheetData>
    <row r="1" spans="1:9" s="537" customFormat="1" ht="45" customHeight="1" x14ac:dyDescent="0.25">
      <c r="A1" s="773" t="s">
        <v>642</v>
      </c>
      <c r="B1" s="773"/>
      <c r="C1" s="773"/>
      <c r="D1" s="773"/>
      <c r="E1" s="773"/>
      <c r="F1" s="773"/>
      <c r="I1" s="687" t="s">
        <v>344</v>
      </c>
    </row>
    <row r="2" spans="1:9" ht="9.9499999999999993" customHeight="1" x14ac:dyDescent="0.25">
      <c r="A2" s="893"/>
      <c r="B2" s="893"/>
      <c r="C2" s="893"/>
      <c r="D2" s="893"/>
      <c r="E2" s="893"/>
      <c r="F2" s="893"/>
    </row>
    <row r="3" spans="1:9" ht="14.1" customHeight="1" x14ac:dyDescent="0.25">
      <c r="A3" s="894" t="s">
        <v>621</v>
      </c>
      <c r="B3" s="524" t="s">
        <v>437</v>
      </c>
      <c r="C3" s="895" t="s">
        <v>342</v>
      </c>
      <c r="D3" s="895"/>
      <c r="E3" s="895" t="s">
        <v>341</v>
      </c>
      <c r="F3" s="895"/>
    </row>
    <row r="4" spans="1:9" ht="14.1" customHeight="1" x14ac:dyDescent="0.25">
      <c r="A4" s="894"/>
      <c r="B4" s="583" t="s">
        <v>476</v>
      </c>
      <c r="C4" s="524" t="s">
        <v>380</v>
      </c>
      <c r="D4" s="524" t="s">
        <v>475</v>
      </c>
      <c r="E4" s="524" t="s">
        <v>380</v>
      </c>
      <c r="F4" s="524" t="s">
        <v>474</v>
      </c>
    </row>
    <row r="5" spans="1:9" ht="9.9499999999999993" customHeight="1" x14ac:dyDescent="0.25">
      <c r="A5" s="500"/>
      <c r="B5" s="491"/>
      <c r="C5" s="491"/>
      <c r="D5" s="491"/>
      <c r="E5" s="333"/>
      <c r="F5" s="491"/>
    </row>
    <row r="6" spans="1:9" ht="12.75" customHeight="1" x14ac:dyDescent="0.25">
      <c r="A6" s="585" t="s">
        <v>0</v>
      </c>
      <c r="B6" s="586">
        <f>SUM(B7,B19,B26,B33,B36)</f>
        <v>15520973</v>
      </c>
      <c r="C6" s="586">
        <f>+C7+C19+C26+C33+C36+C37</f>
        <v>57753</v>
      </c>
      <c r="D6" s="587">
        <f t="shared" ref="D6:D34" si="0">C6/B6*1000</f>
        <v>3.7209651740261385</v>
      </c>
      <c r="E6" s="586">
        <f>+E7+E19+E26+E33+E36+E37</f>
        <v>20299</v>
      </c>
      <c r="F6" s="587">
        <f t="shared" ref="F6:F36" si="1">E6/B6*10000</f>
        <v>13.078432647231587</v>
      </c>
    </row>
    <row r="7" spans="1:9" ht="13.5" customHeight="1" x14ac:dyDescent="0.25">
      <c r="A7" s="585" t="s">
        <v>473</v>
      </c>
      <c r="B7" s="586">
        <f>+SUM(B8:B18)</f>
        <v>6924765</v>
      </c>
      <c r="C7" s="586">
        <f>+SUM(C8:C18)</f>
        <v>31576</v>
      </c>
      <c r="D7" s="587">
        <f t="shared" si="0"/>
        <v>4.5598659304683986</v>
      </c>
      <c r="E7" s="586">
        <f>+SUM(E8:E18)</f>
        <v>10335</v>
      </c>
      <c r="F7" s="587">
        <f t="shared" si="1"/>
        <v>14.92469419539869</v>
      </c>
    </row>
    <row r="8" spans="1:9" ht="12.6" customHeight="1" x14ac:dyDescent="0.25">
      <c r="A8" s="588" t="s">
        <v>433</v>
      </c>
      <c r="B8" s="572">
        <v>767695</v>
      </c>
      <c r="C8" s="572">
        <v>3933</v>
      </c>
      <c r="D8" s="589">
        <f t="shared" si="0"/>
        <v>5.1231283257022646</v>
      </c>
      <c r="E8" s="572">
        <v>1205</v>
      </c>
      <c r="F8" s="589">
        <f t="shared" si="1"/>
        <v>15.696337738294506</v>
      </c>
    </row>
    <row r="9" spans="1:9" ht="12.6" customHeight="1" x14ac:dyDescent="0.25">
      <c r="A9" s="588" t="s">
        <v>432</v>
      </c>
      <c r="B9" s="572">
        <v>195719</v>
      </c>
      <c r="C9" s="572">
        <v>655</v>
      </c>
      <c r="D9" s="589">
        <f t="shared" si="0"/>
        <v>3.3466347160980794</v>
      </c>
      <c r="E9" s="572">
        <v>197</v>
      </c>
      <c r="F9" s="589">
        <f t="shared" si="1"/>
        <v>10.065450978188116</v>
      </c>
    </row>
    <row r="10" spans="1:9" ht="12.6" customHeight="1" x14ac:dyDescent="0.25">
      <c r="A10" s="588" t="s">
        <v>431</v>
      </c>
      <c r="B10" s="572">
        <v>244754</v>
      </c>
      <c r="C10" s="572">
        <v>1186</v>
      </c>
      <c r="D10" s="589">
        <f t="shared" si="0"/>
        <v>4.8456817866102293</v>
      </c>
      <c r="E10" s="572">
        <v>402</v>
      </c>
      <c r="F10" s="589">
        <f t="shared" si="1"/>
        <v>16.424654959673795</v>
      </c>
      <c r="G10" s="488"/>
    </row>
    <row r="11" spans="1:9" ht="12.6" customHeight="1" x14ac:dyDescent="0.25">
      <c r="A11" s="588" t="s">
        <v>430</v>
      </c>
      <c r="B11" s="572">
        <v>175050</v>
      </c>
      <c r="C11" s="572">
        <v>572</v>
      </c>
      <c r="D11" s="589">
        <f t="shared" si="0"/>
        <v>3.2676378177663525</v>
      </c>
      <c r="E11" s="572">
        <v>206</v>
      </c>
      <c r="F11" s="589">
        <f t="shared" si="1"/>
        <v>11.768066266780918</v>
      </c>
    </row>
    <row r="12" spans="1:9" ht="12.6" customHeight="1" x14ac:dyDescent="0.25">
      <c r="A12" s="588" t="s">
        <v>429</v>
      </c>
      <c r="B12" s="572">
        <v>437826</v>
      </c>
      <c r="C12" s="572">
        <v>1981</v>
      </c>
      <c r="D12" s="589">
        <f t="shared" si="0"/>
        <v>4.5246285053879847</v>
      </c>
      <c r="E12" s="572">
        <v>398</v>
      </c>
      <c r="F12" s="589">
        <f t="shared" si="1"/>
        <v>9.0903692334397679</v>
      </c>
    </row>
    <row r="13" spans="1:9" ht="12.6" customHeight="1" x14ac:dyDescent="0.25">
      <c r="A13" s="588" t="s">
        <v>428</v>
      </c>
      <c r="B13" s="572">
        <v>486680</v>
      </c>
      <c r="C13" s="572">
        <v>2812</v>
      </c>
      <c r="D13" s="589">
        <f t="shared" si="0"/>
        <v>5.7779238924960961</v>
      </c>
      <c r="E13" s="572">
        <v>649</v>
      </c>
      <c r="F13" s="589">
        <f t="shared" si="1"/>
        <v>13.33525108901126</v>
      </c>
    </row>
    <row r="14" spans="1:9" ht="12.6" customHeight="1" x14ac:dyDescent="0.25">
      <c r="A14" s="588" t="s">
        <v>427</v>
      </c>
      <c r="B14" s="572">
        <v>426223</v>
      </c>
      <c r="C14" s="572">
        <v>2177</v>
      </c>
      <c r="D14" s="589">
        <f t="shared" si="0"/>
        <v>5.1076549130384796</v>
      </c>
      <c r="E14" s="572">
        <v>613</v>
      </c>
      <c r="F14" s="589">
        <f t="shared" si="1"/>
        <v>14.382142681178632</v>
      </c>
    </row>
    <row r="15" spans="1:9" ht="12.6" customHeight="1" x14ac:dyDescent="0.25">
      <c r="A15" s="588" t="s">
        <v>426</v>
      </c>
      <c r="B15" s="572">
        <v>478964</v>
      </c>
      <c r="C15" s="572">
        <v>2012</v>
      </c>
      <c r="D15" s="589">
        <f t="shared" si="0"/>
        <v>4.200733249262993</v>
      </c>
      <c r="E15" s="572">
        <v>502</v>
      </c>
      <c r="F15" s="589">
        <f t="shared" si="1"/>
        <v>10.480954727286393</v>
      </c>
    </row>
    <row r="16" spans="1:9" ht="12.6" customHeight="1" x14ac:dyDescent="0.25">
      <c r="A16" s="588" t="s">
        <v>425</v>
      </c>
      <c r="B16" s="572">
        <v>2779370</v>
      </c>
      <c r="C16" s="572">
        <v>12461</v>
      </c>
      <c r="D16" s="589">
        <f t="shared" si="0"/>
        <v>4.4833901207827669</v>
      </c>
      <c r="E16" s="572">
        <v>4887</v>
      </c>
      <c r="F16" s="589">
        <f t="shared" si="1"/>
        <v>17.583121354839406</v>
      </c>
    </row>
    <row r="17" spans="1:7" ht="12.6" customHeight="1" x14ac:dyDescent="0.25">
      <c r="A17" s="588" t="s">
        <v>424</v>
      </c>
      <c r="B17" s="572">
        <v>537351</v>
      </c>
      <c r="C17" s="572">
        <v>2636</v>
      </c>
      <c r="D17" s="589">
        <f t="shared" si="0"/>
        <v>4.9055459094707183</v>
      </c>
      <c r="E17" s="572">
        <v>902</v>
      </c>
      <c r="F17" s="589">
        <f t="shared" si="1"/>
        <v>16.786048597657771</v>
      </c>
    </row>
    <row r="18" spans="1:7" ht="23.25" customHeight="1" x14ac:dyDescent="0.25">
      <c r="A18" s="590" t="s">
        <v>472</v>
      </c>
      <c r="B18" s="572">
        <v>395133</v>
      </c>
      <c r="C18" s="572">
        <v>1151</v>
      </c>
      <c r="D18" s="589">
        <f t="shared" si="0"/>
        <v>2.9129432368341797</v>
      </c>
      <c r="E18" s="572">
        <v>374</v>
      </c>
      <c r="F18" s="589">
        <f t="shared" si="1"/>
        <v>9.4651674246392989</v>
      </c>
    </row>
    <row r="19" spans="1:7" ht="12.6" customHeight="1" x14ac:dyDescent="0.25">
      <c r="A19" s="576" t="s">
        <v>471</v>
      </c>
      <c r="B19" s="586">
        <f>+SUM(B20:B25)</f>
        <v>7733291</v>
      </c>
      <c r="C19" s="586">
        <f>+SUM(C20:C25)</f>
        <v>23562</v>
      </c>
      <c r="D19" s="587">
        <f t="shared" si="0"/>
        <v>3.0468270235789654</v>
      </c>
      <c r="E19" s="591">
        <f>+SUM(E20:E25)</f>
        <v>8551</v>
      </c>
      <c r="F19" s="587">
        <f t="shared" si="1"/>
        <v>11.0573881158746</v>
      </c>
    </row>
    <row r="20" spans="1:7" ht="12.6" customHeight="1" x14ac:dyDescent="0.25">
      <c r="A20" s="588" t="s">
        <v>470</v>
      </c>
      <c r="B20" s="529">
        <v>644000</v>
      </c>
      <c r="C20" s="572">
        <v>2045</v>
      </c>
      <c r="D20" s="589">
        <f t="shared" si="0"/>
        <v>3.1754658385093166</v>
      </c>
      <c r="E20" s="572">
        <v>1224</v>
      </c>
      <c r="F20" s="589">
        <f t="shared" si="1"/>
        <v>19.006211180124225</v>
      </c>
    </row>
    <row r="21" spans="1:7" ht="12.6" customHeight="1" x14ac:dyDescent="0.25">
      <c r="A21" s="588" t="s">
        <v>422</v>
      </c>
      <c r="B21" s="529">
        <v>571382</v>
      </c>
      <c r="C21" s="572">
        <v>1001</v>
      </c>
      <c r="D21" s="589">
        <f t="shared" si="0"/>
        <v>1.7518927792615098</v>
      </c>
      <c r="E21" s="572">
        <v>341</v>
      </c>
      <c r="F21" s="589">
        <f t="shared" si="1"/>
        <v>5.9679863908908573</v>
      </c>
    </row>
    <row r="22" spans="1:7" ht="12.6" customHeight="1" x14ac:dyDescent="0.25">
      <c r="A22" s="588" t="s">
        <v>421</v>
      </c>
      <c r="B22" s="529">
        <v>3901981</v>
      </c>
      <c r="C22" s="572">
        <v>14025</v>
      </c>
      <c r="D22" s="589">
        <f t="shared" si="0"/>
        <v>3.5943281117975716</v>
      </c>
      <c r="E22" s="572">
        <v>4992</v>
      </c>
      <c r="F22" s="589">
        <f t="shared" si="1"/>
        <v>12.793501557285902</v>
      </c>
    </row>
    <row r="23" spans="1:7" ht="12.6" customHeight="1" x14ac:dyDescent="0.25">
      <c r="A23" s="588" t="s">
        <v>469</v>
      </c>
      <c r="B23" s="572">
        <v>829779</v>
      </c>
      <c r="C23" s="572">
        <v>1667</v>
      </c>
      <c r="D23" s="589">
        <f t="shared" si="0"/>
        <v>2.0089686530991986</v>
      </c>
      <c r="E23" s="572">
        <v>484</v>
      </c>
      <c r="F23" s="589">
        <f t="shared" si="1"/>
        <v>5.8328783929214882</v>
      </c>
    </row>
    <row r="24" spans="1:7" ht="12.6" customHeight="1" x14ac:dyDescent="0.25">
      <c r="A24" s="588" t="s">
        <v>420</v>
      </c>
      <c r="B24" s="572">
        <v>1451873</v>
      </c>
      <c r="C24" s="572">
        <v>3616</v>
      </c>
      <c r="D24" s="589">
        <f t="shared" si="0"/>
        <v>2.4905759663551841</v>
      </c>
      <c r="E24" s="572">
        <v>1381</v>
      </c>
      <c r="F24" s="589">
        <f t="shared" si="1"/>
        <v>9.5118512431872482</v>
      </c>
      <c r="G24" s="488"/>
    </row>
    <row r="25" spans="1:7" ht="12.6" customHeight="1" x14ac:dyDescent="0.25">
      <c r="A25" s="588" t="s">
        <v>325</v>
      </c>
      <c r="B25" s="572">
        <v>334276</v>
      </c>
      <c r="C25" s="572">
        <v>1208</v>
      </c>
      <c r="D25" s="589">
        <f t="shared" si="0"/>
        <v>3.6137802295109434</v>
      </c>
      <c r="E25" s="572">
        <v>129</v>
      </c>
      <c r="F25" s="589">
        <f t="shared" si="1"/>
        <v>3.859086503368474</v>
      </c>
      <c r="G25" s="488"/>
    </row>
    <row r="26" spans="1:7" ht="12.6" customHeight="1" x14ac:dyDescent="0.25">
      <c r="A26" s="576" t="s">
        <v>33</v>
      </c>
      <c r="B26" s="586">
        <f>+SUM(B27:B32)</f>
        <v>800285</v>
      </c>
      <c r="C26" s="586">
        <f>+SUM(C27:C32)</f>
        <v>2213</v>
      </c>
      <c r="D26" s="587">
        <f t="shared" si="0"/>
        <v>2.7652648743884991</v>
      </c>
      <c r="E26" s="591">
        <f>+SUM(E27:E32)</f>
        <v>715</v>
      </c>
      <c r="F26" s="587">
        <f t="shared" si="1"/>
        <v>8.9343171495154845</v>
      </c>
      <c r="G26" s="488"/>
    </row>
    <row r="27" spans="1:7" ht="12.6" customHeight="1" x14ac:dyDescent="0.25">
      <c r="A27" s="588" t="s">
        <v>468</v>
      </c>
      <c r="B27" s="572">
        <v>161948</v>
      </c>
      <c r="C27" s="572">
        <v>391</v>
      </c>
      <c r="D27" s="589">
        <f t="shared" si="0"/>
        <v>2.4143552251339933</v>
      </c>
      <c r="E27" s="572">
        <v>175</v>
      </c>
      <c r="F27" s="589">
        <f t="shared" si="1"/>
        <v>10.805937708400227</v>
      </c>
    </row>
    <row r="28" spans="1:7" ht="12.6" customHeight="1" x14ac:dyDescent="0.25">
      <c r="A28" s="588" t="s">
        <v>417</v>
      </c>
      <c r="B28" s="572">
        <v>112151</v>
      </c>
      <c r="C28" s="572">
        <v>340</v>
      </c>
      <c r="D28" s="589">
        <f t="shared" si="0"/>
        <v>3.0316270028800454</v>
      </c>
      <c r="E28" s="572">
        <v>63</v>
      </c>
      <c r="F28" s="589">
        <f t="shared" si="1"/>
        <v>5.6174265053365557</v>
      </c>
    </row>
    <row r="29" spans="1:7" ht="12.6" customHeight="1" x14ac:dyDescent="0.25">
      <c r="A29" s="588" t="s">
        <v>416</v>
      </c>
      <c r="B29" s="572">
        <v>91699</v>
      </c>
      <c r="C29" s="572">
        <v>284</v>
      </c>
      <c r="D29" s="589">
        <f t="shared" si="0"/>
        <v>3.0970893902877896</v>
      </c>
      <c r="E29" s="572">
        <v>133</v>
      </c>
      <c r="F29" s="589">
        <f t="shared" si="1"/>
        <v>14.503974961559013</v>
      </c>
    </row>
    <row r="30" spans="1:7" ht="12.6" customHeight="1" x14ac:dyDescent="0.25">
      <c r="A30" s="588" t="s">
        <v>467</v>
      </c>
      <c r="B30" s="572">
        <v>100170</v>
      </c>
      <c r="C30" s="572">
        <v>327</v>
      </c>
      <c r="D30" s="589">
        <f t="shared" si="0"/>
        <v>3.2644504342617551</v>
      </c>
      <c r="E30" s="572">
        <v>86</v>
      </c>
      <c r="F30" s="589">
        <f t="shared" si="1"/>
        <v>8.585404811819906</v>
      </c>
    </row>
    <row r="31" spans="1:7" ht="12.6" customHeight="1" x14ac:dyDescent="0.25">
      <c r="A31" s="588" t="s">
        <v>414</v>
      </c>
      <c r="B31" s="572">
        <v>190896</v>
      </c>
      <c r="C31" s="572">
        <v>427</v>
      </c>
      <c r="D31" s="589">
        <f t="shared" si="0"/>
        <v>2.2368200486128571</v>
      </c>
      <c r="E31" s="572">
        <v>168</v>
      </c>
      <c r="F31" s="589">
        <f t="shared" si="1"/>
        <v>8.8006034699522253</v>
      </c>
    </row>
    <row r="32" spans="1:7" ht="12.6" customHeight="1" x14ac:dyDescent="0.25">
      <c r="A32" s="588" t="s">
        <v>413</v>
      </c>
      <c r="B32" s="572">
        <v>143421</v>
      </c>
      <c r="C32" s="572">
        <v>444</v>
      </c>
      <c r="D32" s="589">
        <f t="shared" si="0"/>
        <v>3.0957809525801658</v>
      </c>
      <c r="E32" s="572">
        <v>90</v>
      </c>
      <c r="F32" s="589">
        <f t="shared" si="1"/>
        <v>6.2752316606354723</v>
      </c>
    </row>
    <row r="33" spans="1:6" ht="12.6" customHeight="1" x14ac:dyDescent="0.25">
      <c r="A33" s="576" t="s">
        <v>40</v>
      </c>
      <c r="B33" s="577">
        <f>+SUM(B34)</f>
        <v>27284</v>
      </c>
      <c r="C33" s="586">
        <f>+SUM(C34)</f>
        <v>210</v>
      </c>
      <c r="D33" s="592">
        <f t="shared" si="0"/>
        <v>7.6968186482920391</v>
      </c>
      <c r="E33" s="586">
        <f>+SUM(E34)</f>
        <v>55</v>
      </c>
      <c r="F33" s="592">
        <f t="shared" si="1"/>
        <v>20.15833455505058</v>
      </c>
    </row>
    <row r="34" spans="1:6" ht="11.25" customHeight="1" x14ac:dyDescent="0.25">
      <c r="A34" s="588" t="s">
        <v>411</v>
      </c>
      <c r="B34" s="572">
        <v>27284</v>
      </c>
      <c r="C34" s="572">
        <v>210</v>
      </c>
      <c r="D34" s="589">
        <f t="shared" si="0"/>
        <v>7.6968186482920391</v>
      </c>
      <c r="E34" s="529">
        <v>55</v>
      </c>
      <c r="F34" s="589">
        <f t="shared" si="1"/>
        <v>20.15833455505058</v>
      </c>
    </row>
    <row r="35" spans="1:6" ht="4.5" hidden="1" customHeight="1" x14ac:dyDescent="0.25">
      <c r="A35" s="576" t="s">
        <v>466</v>
      </c>
      <c r="B35" s="580">
        <v>35348</v>
      </c>
      <c r="C35" s="593"/>
      <c r="D35" s="589"/>
      <c r="E35" s="594"/>
      <c r="F35" s="589">
        <f t="shared" si="1"/>
        <v>0</v>
      </c>
    </row>
    <row r="36" spans="1:6" ht="12.6" customHeight="1" x14ac:dyDescent="0.25">
      <c r="A36" s="585" t="s">
        <v>466</v>
      </c>
      <c r="B36" s="580">
        <v>35348</v>
      </c>
      <c r="C36" s="578">
        <v>2</v>
      </c>
      <c r="D36" s="592">
        <f>C36/B36*1000</f>
        <v>5.6580287427860136E-2</v>
      </c>
      <c r="E36" s="582">
        <v>1</v>
      </c>
      <c r="F36" s="592">
        <f t="shared" si="1"/>
        <v>0.28290143713930066</v>
      </c>
    </row>
    <row r="37" spans="1:6" ht="12.6" customHeight="1" x14ac:dyDescent="0.25">
      <c r="A37" s="595" t="s">
        <v>465</v>
      </c>
      <c r="B37" s="596" t="s">
        <v>361</v>
      </c>
      <c r="C37" s="578">
        <v>190</v>
      </c>
      <c r="D37" s="592" t="s">
        <v>361</v>
      </c>
      <c r="E37" s="582">
        <v>642</v>
      </c>
      <c r="F37" s="587" t="s">
        <v>361</v>
      </c>
    </row>
    <row r="38" spans="1:6" ht="3" customHeight="1" x14ac:dyDescent="0.25">
      <c r="A38" s="499"/>
      <c r="B38" s="498"/>
      <c r="C38" s="497"/>
      <c r="D38" s="459"/>
      <c r="E38" s="497"/>
      <c r="F38" s="496"/>
    </row>
    <row r="39" spans="1:6" ht="11.1" customHeight="1" x14ac:dyDescent="0.25">
      <c r="A39" s="495" t="s">
        <v>480</v>
      </c>
      <c r="B39" s="494"/>
      <c r="C39" s="494"/>
      <c r="D39" s="493"/>
      <c r="E39" s="333"/>
      <c r="F39" s="491"/>
    </row>
    <row r="40" spans="1:6" ht="11.1" customHeight="1" x14ac:dyDescent="0.25">
      <c r="A40" s="495" t="s">
        <v>463</v>
      </c>
      <c r="B40" s="494"/>
      <c r="C40" s="494"/>
      <c r="D40" s="493"/>
      <c r="E40" s="494"/>
      <c r="F40" s="493"/>
    </row>
    <row r="41" spans="1:6" ht="10.5" customHeight="1" x14ac:dyDescent="0.25">
      <c r="A41" s="492" t="s">
        <v>462</v>
      </c>
      <c r="B41" s="333"/>
      <c r="C41" s="333"/>
      <c r="D41" s="491"/>
      <c r="E41" s="333"/>
      <c r="F41" s="491"/>
    </row>
    <row r="42" spans="1:6" ht="11.1" customHeight="1" x14ac:dyDescent="0.2">
      <c r="A42" s="750" t="s">
        <v>563</v>
      </c>
      <c r="B42" s="490"/>
      <c r="C42" s="490"/>
      <c r="D42" s="322"/>
      <c r="E42" s="490"/>
      <c r="F42" s="489"/>
    </row>
    <row r="43" spans="1:6" x14ac:dyDescent="0.25">
      <c r="B43" s="488"/>
    </row>
    <row r="45" spans="1:6" x14ac:dyDescent="0.25">
      <c r="A45" s="487"/>
    </row>
  </sheetData>
  <mergeCells count="5">
    <mergeCell ref="A2:F2"/>
    <mergeCell ref="A3:A4"/>
    <mergeCell ref="C3:D3"/>
    <mergeCell ref="E3:F3"/>
    <mergeCell ref="A1:F1"/>
  </mergeCells>
  <hyperlinks>
    <hyperlink ref="I1" location="Indice!A43" display="INICIO"/>
  </hyperlinks>
  <printOptions horizontalCentered="1"/>
  <pageMargins left="0.70866141732283472" right="0.70866141732283472" top="1.1023622047244095" bottom="0.74803149606299213" header="0" footer="0.31496062992125984"/>
  <pageSetup paperSize="9" scale="88" firstPageNumber="99" fitToWidth="0" fitToHeight="0" orientation="landscape" useFirstPageNumber="1" r:id="rId1"/>
  <headerFooter scaleWithDoc="0">
    <oddHeader>&amp;C&amp;G</oddHeader>
    <oddFooter>&amp;C&amp;"-,Negrita"&amp;20 &amp;P</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I45"/>
  <sheetViews>
    <sheetView showGridLines="0" topLeftCell="A16" workbookViewId="0">
      <selection sqref="A1:P1"/>
    </sheetView>
  </sheetViews>
  <sheetFormatPr baseColWidth="10" defaultRowHeight="15" x14ac:dyDescent="0.25"/>
  <cols>
    <col min="1" max="1" width="19.140625" style="349" customWidth="1"/>
    <col min="2" max="3" width="18.7109375" style="349" customWidth="1"/>
    <col min="4" max="4" width="18.7109375" style="486" customWidth="1"/>
    <col min="5" max="5" width="18.7109375" style="349" customWidth="1"/>
    <col min="6" max="6" width="18.7109375" style="486" customWidth="1"/>
    <col min="7" max="16384" width="11.42578125" style="349"/>
  </cols>
  <sheetData>
    <row r="1" spans="1:9" s="537" customFormat="1" ht="45" customHeight="1" x14ac:dyDescent="0.25">
      <c r="A1" s="773" t="s">
        <v>645</v>
      </c>
      <c r="B1" s="773"/>
      <c r="C1" s="773"/>
      <c r="D1" s="773"/>
      <c r="E1" s="773"/>
      <c r="F1" s="773"/>
      <c r="I1" s="687" t="s">
        <v>344</v>
      </c>
    </row>
    <row r="2" spans="1:9" ht="9.9499999999999993" customHeight="1" x14ac:dyDescent="0.25">
      <c r="A2" s="896"/>
      <c r="B2" s="896"/>
      <c r="C2" s="896"/>
      <c r="D2" s="896"/>
      <c r="E2" s="896"/>
      <c r="F2" s="896"/>
    </row>
    <row r="3" spans="1:9" ht="14.1" customHeight="1" x14ac:dyDescent="0.25">
      <c r="A3" s="894" t="s">
        <v>621</v>
      </c>
      <c r="B3" s="524" t="s">
        <v>437</v>
      </c>
      <c r="C3" s="895" t="s">
        <v>342</v>
      </c>
      <c r="D3" s="895"/>
      <c r="E3" s="895" t="s">
        <v>341</v>
      </c>
      <c r="F3" s="895"/>
    </row>
    <row r="4" spans="1:9" ht="14.1" customHeight="1" x14ac:dyDescent="0.25">
      <c r="A4" s="894"/>
      <c r="B4" s="583" t="s">
        <v>476</v>
      </c>
      <c r="C4" s="524" t="s">
        <v>380</v>
      </c>
      <c r="D4" s="524" t="s">
        <v>475</v>
      </c>
      <c r="E4" s="524" t="s">
        <v>380</v>
      </c>
      <c r="F4" s="524" t="s">
        <v>474</v>
      </c>
    </row>
    <row r="5" spans="1:9" ht="9.9499999999999993" customHeight="1" x14ac:dyDescent="0.25">
      <c r="A5" s="500"/>
      <c r="B5" s="491"/>
      <c r="C5" s="491"/>
      <c r="D5" s="491"/>
      <c r="E5" s="333"/>
      <c r="F5" s="491"/>
    </row>
    <row r="6" spans="1:9" ht="12.75" customHeight="1" x14ac:dyDescent="0.25">
      <c r="A6" s="585" t="s">
        <v>0</v>
      </c>
      <c r="B6" s="586">
        <f>SUM(B7,B19,B26,B33,B36)</f>
        <v>15266431</v>
      </c>
      <c r="C6" s="586">
        <v>73579</v>
      </c>
      <c r="D6" s="587">
        <f t="shared" ref="D6:D34" si="0">C6/B6*1000</f>
        <v>4.8196595523865398</v>
      </c>
      <c r="E6" s="586">
        <v>21466</v>
      </c>
      <c r="F6" s="587">
        <f t="shared" ref="F6:F36" si="1">E6/B6*10000</f>
        <v>14.060915743830369</v>
      </c>
    </row>
    <row r="7" spans="1:9" ht="13.5" customHeight="1" x14ac:dyDescent="0.25">
      <c r="A7" s="585" t="s">
        <v>473</v>
      </c>
      <c r="B7" s="586">
        <v>6808224</v>
      </c>
      <c r="C7" s="586">
        <v>38151</v>
      </c>
      <c r="D7" s="587">
        <f t="shared" si="0"/>
        <v>5.6036640392560528</v>
      </c>
      <c r="E7" s="586">
        <v>10880</v>
      </c>
      <c r="F7" s="587">
        <f t="shared" si="1"/>
        <v>15.980672786324304</v>
      </c>
    </row>
    <row r="8" spans="1:9" ht="12.6" customHeight="1" x14ac:dyDescent="0.25">
      <c r="A8" s="588" t="s">
        <v>433</v>
      </c>
      <c r="B8" s="594">
        <v>753493</v>
      </c>
      <c r="C8" s="600">
        <v>5378</v>
      </c>
      <c r="D8" s="589">
        <f t="shared" si="0"/>
        <v>7.1374252979125217</v>
      </c>
      <c r="E8" s="601">
        <v>1431</v>
      </c>
      <c r="F8" s="589">
        <f t="shared" si="1"/>
        <v>18.991550021035366</v>
      </c>
    </row>
    <row r="9" spans="1:9" ht="12.6" customHeight="1" x14ac:dyDescent="0.25">
      <c r="A9" s="588" t="s">
        <v>432</v>
      </c>
      <c r="B9" s="594">
        <v>193689</v>
      </c>
      <c r="C9" s="600">
        <v>800</v>
      </c>
      <c r="D9" s="589">
        <f t="shared" si="0"/>
        <v>4.130332646665531</v>
      </c>
      <c r="E9" s="601">
        <v>215</v>
      </c>
      <c r="F9" s="589">
        <f t="shared" si="1"/>
        <v>11.100268987913616</v>
      </c>
    </row>
    <row r="10" spans="1:9" ht="12.6" customHeight="1" x14ac:dyDescent="0.25">
      <c r="A10" s="588" t="s">
        <v>431</v>
      </c>
      <c r="B10" s="594">
        <v>240248</v>
      </c>
      <c r="C10" s="600">
        <v>1410</v>
      </c>
      <c r="D10" s="589">
        <f t="shared" si="0"/>
        <v>5.8689354333855013</v>
      </c>
      <c r="E10" s="601">
        <v>427</v>
      </c>
      <c r="F10" s="589">
        <f t="shared" si="1"/>
        <v>17.773300922380209</v>
      </c>
      <c r="G10" s="488"/>
    </row>
    <row r="11" spans="1:9" ht="12.6" customHeight="1" x14ac:dyDescent="0.25">
      <c r="A11" s="588" t="s">
        <v>430</v>
      </c>
      <c r="B11" s="594">
        <v>173410</v>
      </c>
      <c r="C11" s="600">
        <v>609</v>
      </c>
      <c r="D11" s="589">
        <f t="shared" si="0"/>
        <v>3.5119081944524537</v>
      </c>
      <c r="E11" s="601">
        <v>195</v>
      </c>
      <c r="F11" s="589">
        <f t="shared" si="1"/>
        <v>11.245026238394557</v>
      </c>
    </row>
    <row r="12" spans="1:9" ht="12.6" customHeight="1" x14ac:dyDescent="0.25">
      <c r="A12" s="588" t="s">
        <v>429</v>
      </c>
      <c r="B12" s="594">
        <v>431243</v>
      </c>
      <c r="C12" s="600">
        <v>2435</v>
      </c>
      <c r="D12" s="589">
        <f t="shared" si="0"/>
        <v>5.646468464415654</v>
      </c>
      <c r="E12" s="601">
        <v>447</v>
      </c>
      <c r="F12" s="589">
        <f t="shared" si="1"/>
        <v>10.365385641042289</v>
      </c>
    </row>
    <row r="13" spans="1:9" ht="12.6" customHeight="1" x14ac:dyDescent="0.25">
      <c r="A13" s="588" t="s">
        <v>428</v>
      </c>
      <c r="B13" s="594">
        <v>481498</v>
      </c>
      <c r="C13" s="600">
        <v>3168</v>
      </c>
      <c r="D13" s="589">
        <f t="shared" si="0"/>
        <v>6.579466581377285</v>
      </c>
      <c r="E13" s="601">
        <v>697</v>
      </c>
      <c r="F13" s="589">
        <f t="shared" si="1"/>
        <v>14.475657219759999</v>
      </c>
    </row>
    <row r="14" spans="1:9" ht="12.6" customHeight="1" x14ac:dyDescent="0.25">
      <c r="A14" s="588" t="s">
        <v>427</v>
      </c>
      <c r="B14" s="594">
        <v>419919</v>
      </c>
      <c r="C14" s="600">
        <v>2339</v>
      </c>
      <c r="D14" s="589">
        <f t="shared" si="0"/>
        <v>5.5701218568342945</v>
      </c>
      <c r="E14" s="601">
        <v>681</v>
      </c>
      <c r="F14" s="589">
        <f t="shared" si="1"/>
        <v>16.217413358290528</v>
      </c>
    </row>
    <row r="15" spans="1:9" ht="12.6" customHeight="1" x14ac:dyDescent="0.25">
      <c r="A15" s="588" t="s">
        <v>426</v>
      </c>
      <c r="B15" s="594">
        <v>473331</v>
      </c>
      <c r="C15" s="600">
        <v>2146</v>
      </c>
      <c r="D15" s="589">
        <f t="shared" si="0"/>
        <v>4.533825166743779</v>
      </c>
      <c r="E15" s="601">
        <v>645</v>
      </c>
      <c r="F15" s="589">
        <f t="shared" si="1"/>
        <v>13.626827737883215</v>
      </c>
    </row>
    <row r="16" spans="1:9" ht="12.6" customHeight="1" x14ac:dyDescent="0.25">
      <c r="A16" s="588" t="s">
        <v>425</v>
      </c>
      <c r="B16" s="594">
        <v>2723509</v>
      </c>
      <c r="C16" s="600">
        <v>14885</v>
      </c>
      <c r="D16" s="589">
        <f t="shared" si="0"/>
        <v>5.4653757340254803</v>
      </c>
      <c r="E16" s="601">
        <v>4753</v>
      </c>
      <c r="F16" s="589">
        <f t="shared" si="1"/>
        <v>17.451750664308435</v>
      </c>
    </row>
    <row r="17" spans="1:7" ht="12.6" customHeight="1" x14ac:dyDescent="0.25">
      <c r="A17" s="588" t="s">
        <v>424</v>
      </c>
      <c r="B17" s="594">
        <v>530655</v>
      </c>
      <c r="C17" s="600">
        <v>3336</v>
      </c>
      <c r="D17" s="589">
        <f t="shared" si="0"/>
        <v>6.2865703705797555</v>
      </c>
      <c r="E17" s="601">
        <v>988</v>
      </c>
      <c r="F17" s="589">
        <f t="shared" si="1"/>
        <v>18.618499778575533</v>
      </c>
    </row>
    <row r="18" spans="1:7" ht="23.25" customHeight="1" x14ac:dyDescent="0.25">
      <c r="A18" s="590" t="s">
        <v>472</v>
      </c>
      <c r="B18" s="594">
        <v>387229</v>
      </c>
      <c r="C18" s="600">
        <v>1645</v>
      </c>
      <c r="D18" s="589">
        <f t="shared" si="0"/>
        <v>4.2481322421616152</v>
      </c>
      <c r="E18" s="601">
        <v>401</v>
      </c>
      <c r="F18" s="589">
        <f t="shared" si="1"/>
        <v>10.355629356272388</v>
      </c>
    </row>
    <row r="19" spans="1:7" ht="12.6" customHeight="1" x14ac:dyDescent="0.25">
      <c r="A19" s="576" t="s">
        <v>471</v>
      </c>
      <c r="B19" s="586">
        <v>7616555</v>
      </c>
      <c r="C19" s="586">
        <f>SUM(C20:C25)</f>
        <v>31846</v>
      </c>
      <c r="D19" s="587">
        <f t="shared" si="0"/>
        <v>4.181155391118426</v>
      </c>
      <c r="E19" s="591">
        <v>8998</v>
      </c>
      <c r="F19" s="587">
        <f t="shared" si="1"/>
        <v>11.813739938856871</v>
      </c>
    </row>
    <row r="20" spans="1:7" ht="12.6" customHeight="1" x14ac:dyDescent="0.25">
      <c r="A20" s="588" t="s">
        <v>470</v>
      </c>
      <c r="B20" s="594">
        <v>634481</v>
      </c>
      <c r="C20" s="600">
        <v>2732</v>
      </c>
      <c r="D20" s="589">
        <f t="shared" si="0"/>
        <v>4.3058814999976365</v>
      </c>
      <c r="E20" s="601">
        <v>1382</v>
      </c>
      <c r="F20" s="589">
        <f t="shared" si="1"/>
        <v>21.781582111993899</v>
      </c>
    </row>
    <row r="21" spans="1:7" ht="12.6" customHeight="1" x14ac:dyDescent="0.25">
      <c r="A21" s="588" t="s">
        <v>422</v>
      </c>
      <c r="B21" s="594">
        <v>561605</v>
      </c>
      <c r="C21" s="600">
        <v>1595</v>
      </c>
      <c r="D21" s="589">
        <f t="shared" si="0"/>
        <v>2.8400744295367741</v>
      </c>
      <c r="E21" s="601">
        <v>299</v>
      </c>
      <c r="F21" s="589">
        <f t="shared" si="1"/>
        <v>5.3240266735516961</v>
      </c>
    </row>
    <row r="22" spans="1:7" ht="12.6" customHeight="1" x14ac:dyDescent="0.25">
      <c r="A22" s="588" t="s">
        <v>421</v>
      </c>
      <c r="B22" s="594">
        <v>3840319</v>
      </c>
      <c r="C22" s="600">
        <v>18089</v>
      </c>
      <c r="D22" s="589">
        <f t="shared" si="0"/>
        <v>4.7102857861547438</v>
      </c>
      <c r="E22" s="601">
        <v>5208</v>
      </c>
      <c r="F22" s="589">
        <f t="shared" si="1"/>
        <v>13.561373417156231</v>
      </c>
    </row>
    <row r="23" spans="1:7" ht="12.6" customHeight="1" x14ac:dyDescent="0.25">
      <c r="A23" s="588" t="s">
        <v>469</v>
      </c>
      <c r="B23" s="594">
        <v>817676</v>
      </c>
      <c r="C23" s="600">
        <v>2378</v>
      </c>
      <c r="D23" s="589">
        <f t="shared" si="0"/>
        <v>2.9082423845141596</v>
      </c>
      <c r="E23" s="601">
        <v>562</v>
      </c>
      <c r="F23" s="589">
        <f t="shared" si="1"/>
        <v>6.8731380155465001</v>
      </c>
    </row>
    <row r="24" spans="1:7" ht="12.6" customHeight="1" x14ac:dyDescent="0.25">
      <c r="A24" s="588" t="s">
        <v>420</v>
      </c>
      <c r="B24" s="594">
        <v>1436259</v>
      </c>
      <c r="C24" s="600">
        <v>5326</v>
      </c>
      <c r="D24" s="589">
        <f t="shared" si="0"/>
        <v>3.7082448221386253</v>
      </c>
      <c r="E24" s="601">
        <v>1440</v>
      </c>
      <c r="F24" s="589">
        <f t="shared" si="1"/>
        <v>10.026046834171273</v>
      </c>
      <c r="G24" s="488"/>
    </row>
    <row r="25" spans="1:7" ht="12.6" customHeight="1" x14ac:dyDescent="0.25">
      <c r="A25" s="588" t="s">
        <v>325</v>
      </c>
      <c r="B25" s="594">
        <v>326215</v>
      </c>
      <c r="C25" s="600">
        <v>1726</v>
      </c>
      <c r="D25" s="589">
        <f t="shared" si="0"/>
        <v>5.2909890716245425</v>
      </c>
      <c r="E25" s="601">
        <v>107</v>
      </c>
      <c r="F25" s="589">
        <f t="shared" si="1"/>
        <v>3.2800453688518307</v>
      </c>
      <c r="G25" s="488"/>
    </row>
    <row r="26" spans="1:7" ht="12.6" customHeight="1" x14ac:dyDescent="0.25">
      <c r="A26" s="576" t="s">
        <v>33</v>
      </c>
      <c r="B26" s="586">
        <v>780529</v>
      </c>
      <c r="C26" s="586">
        <f>SUM(C27:C32)</f>
        <v>3080</v>
      </c>
      <c r="D26" s="587">
        <f t="shared" si="0"/>
        <v>3.9460417229853086</v>
      </c>
      <c r="E26" s="591">
        <v>806</v>
      </c>
      <c r="F26" s="587">
        <f t="shared" si="1"/>
        <v>10.326329963396619</v>
      </c>
      <c r="G26" s="488"/>
    </row>
    <row r="27" spans="1:7" ht="12.6" customHeight="1" x14ac:dyDescent="0.25">
      <c r="A27" s="588" t="s">
        <v>468</v>
      </c>
      <c r="B27" s="594">
        <v>157551</v>
      </c>
      <c r="C27" s="600">
        <v>426</v>
      </c>
      <c r="D27" s="589">
        <f t="shared" si="0"/>
        <v>2.7038863606070418</v>
      </c>
      <c r="E27" s="601">
        <v>172</v>
      </c>
      <c r="F27" s="589">
        <f t="shared" si="1"/>
        <v>10.917099859727962</v>
      </c>
    </row>
    <row r="28" spans="1:7" ht="12.6" customHeight="1" x14ac:dyDescent="0.25">
      <c r="A28" s="588" t="s">
        <v>417</v>
      </c>
      <c r="B28" s="594">
        <v>109514</v>
      </c>
      <c r="C28" s="600">
        <v>501</v>
      </c>
      <c r="D28" s="589">
        <f t="shared" si="0"/>
        <v>4.5747575652428001</v>
      </c>
      <c r="E28" s="601">
        <v>85</v>
      </c>
      <c r="F28" s="589">
        <f t="shared" si="1"/>
        <v>7.7615647314498606</v>
      </c>
    </row>
    <row r="29" spans="1:7" ht="12.6" customHeight="1" x14ac:dyDescent="0.25">
      <c r="A29" s="588" t="s">
        <v>416</v>
      </c>
      <c r="B29" s="594">
        <v>89053</v>
      </c>
      <c r="C29" s="600">
        <v>419</v>
      </c>
      <c r="D29" s="589">
        <f t="shared" si="0"/>
        <v>4.7050632769249772</v>
      </c>
      <c r="E29" s="601">
        <v>141</v>
      </c>
      <c r="F29" s="589">
        <f t="shared" si="1"/>
        <v>15.833267829270211</v>
      </c>
    </row>
    <row r="30" spans="1:7" ht="12.6" customHeight="1" x14ac:dyDescent="0.25">
      <c r="A30" s="588" t="s">
        <v>467</v>
      </c>
      <c r="B30" s="594">
        <v>97676</v>
      </c>
      <c r="C30" s="600">
        <v>353</v>
      </c>
      <c r="D30" s="589">
        <f t="shared" si="0"/>
        <v>3.6139891068430319</v>
      </c>
      <c r="E30" s="601">
        <v>136</v>
      </c>
      <c r="F30" s="589">
        <f t="shared" si="1"/>
        <v>13.923584094352758</v>
      </c>
    </row>
    <row r="31" spans="1:7" ht="12.6" customHeight="1" x14ac:dyDescent="0.25">
      <c r="A31" s="588" t="s">
        <v>414</v>
      </c>
      <c r="B31" s="594">
        <v>186072</v>
      </c>
      <c r="C31" s="600">
        <v>705</v>
      </c>
      <c r="D31" s="589">
        <f t="shared" si="0"/>
        <v>3.7888559267380368</v>
      </c>
      <c r="E31" s="601">
        <v>184</v>
      </c>
      <c r="F31" s="589">
        <f t="shared" si="1"/>
        <v>9.8886452555999824</v>
      </c>
    </row>
    <row r="32" spans="1:7" ht="12.6" customHeight="1" x14ac:dyDescent="0.25">
      <c r="A32" s="588" t="s">
        <v>413</v>
      </c>
      <c r="B32" s="594">
        <v>140663</v>
      </c>
      <c r="C32" s="600">
        <v>676</v>
      </c>
      <c r="D32" s="589">
        <f t="shared" si="0"/>
        <v>4.8058124737848615</v>
      </c>
      <c r="E32" s="601">
        <v>88</v>
      </c>
      <c r="F32" s="589">
        <f t="shared" si="1"/>
        <v>6.2560872439802937</v>
      </c>
    </row>
    <row r="33" spans="1:6" ht="12.6" customHeight="1" x14ac:dyDescent="0.25">
      <c r="A33" s="576" t="s">
        <v>40</v>
      </c>
      <c r="B33" s="586">
        <v>26576</v>
      </c>
      <c r="C33" s="586">
        <v>259</v>
      </c>
      <c r="D33" s="592">
        <f t="shared" si="0"/>
        <v>9.7456351595424451</v>
      </c>
      <c r="E33" s="586">
        <v>56</v>
      </c>
      <c r="F33" s="592">
        <f t="shared" si="1"/>
        <v>21.07164358819988</v>
      </c>
    </row>
    <row r="34" spans="1:6" ht="11.25" customHeight="1" x14ac:dyDescent="0.25">
      <c r="A34" s="588" t="s">
        <v>411</v>
      </c>
      <c r="B34" s="594">
        <v>26576</v>
      </c>
      <c r="C34" s="593">
        <v>259</v>
      </c>
      <c r="D34" s="589">
        <f t="shared" si="0"/>
        <v>9.7456351595424451</v>
      </c>
      <c r="E34" s="601">
        <v>56</v>
      </c>
      <c r="F34" s="589">
        <f t="shared" si="1"/>
        <v>21.07164358819988</v>
      </c>
    </row>
    <row r="35" spans="1:6" ht="4.5" hidden="1" customHeight="1" x14ac:dyDescent="0.25">
      <c r="A35" s="576" t="s">
        <v>466</v>
      </c>
      <c r="B35" s="594">
        <v>34547</v>
      </c>
      <c r="C35" s="593"/>
      <c r="D35" s="589"/>
      <c r="E35" s="594"/>
      <c r="F35" s="589">
        <f t="shared" si="1"/>
        <v>0</v>
      </c>
    </row>
    <row r="36" spans="1:6" ht="12.6" customHeight="1" x14ac:dyDescent="0.25">
      <c r="A36" s="585" t="s">
        <v>466</v>
      </c>
      <c r="B36" s="586">
        <v>34547</v>
      </c>
      <c r="C36" s="586">
        <v>5</v>
      </c>
      <c r="D36" s="592">
        <f>C36/B36*1000</f>
        <v>0.14473036732567227</v>
      </c>
      <c r="E36" s="586">
        <v>2</v>
      </c>
      <c r="F36" s="592">
        <f t="shared" si="1"/>
        <v>0.57892146930268906</v>
      </c>
    </row>
    <row r="37" spans="1:6" ht="12.6" customHeight="1" x14ac:dyDescent="0.25">
      <c r="A37" s="595" t="s">
        <v>465</v>
      </c>
      <c r="B37" s="596" t="s">
        <v>361</v>
      </c>
      <c r="C37" s="586">
        <v>238</v>
      </c>
      <c r="D37" s="592" t="s">
        <v>361</v>
      </c>
      <c r="E37" s="586">
        <v>724</v>
      </c>
      <c r="F37" s="587" t="s">
        <v>361</v>
      </c>
    </row>
    <row r="38" spans="1:6" ht="8.25" customHeight="1" x14ac:dyDescent="0.25">
      <c r="A38" s="602"/>
      <c r="B38" s="597"/>
      <c r="C38" s="598"/>
      <c r="D38" s="599"/>
      <c r="E38" s="598"/>
      <c r="F38" s="589"/>
    </row>
    <row r="39" spans="1:6" ht="8.25" customHeight="1" x14ac:dyDescent="0.25">
      <c r="A39" s="495" t="s">
        <v>464</v>
      </c>
      <c r="B39" s="494"/>
      <c r="C39" s="494"/>
      <c r="D39" s="493"/>
      <c r="E39" s="333"/>
      <c r="F39" s="491"/>
    </row>
    <row r="40" spans="1:6" ht="11.1" customHeight="1" x14ac:dyDescent="0.25">
      <c r="A40" s="495" t="s">
        <v>463</v>
      </c>
      <c r="B40" s="494"/>
      <c r="C40" s="494"/>
      <c r="D40" s="493"/>
      <c r="E40" s="494"/>
      <c r="F40" s="493"/>
    </row>
    <row r="41" spans="1:6" ht="11.1" customHeight="1" x14ac:dyDescent="0.25">
      <c r="A41" s="492" t="s">
        <v>462</v>
      </c>
      <c r="B41" s="333"/>
      <c r="C41" s="333"/>
      <c r="D41" s="491"/>
      <c r="E41" s="333"/>
      <c r="F41" s="491"/>
    </row>
    <row r="42" spans="1:6" ht="11.1" customHeight="1" x14ac:dyDescent="0.2">
      <c r="A42" s="750" t="s">
        <v>563</v>
      </c>
      <c r="B42" s="490"/>
      <c r="C42" s="490"/>
      <c r="D42" s="322"/>
      <c r="E42" s="490"/>
      <c r="F42" s="489"/>
    </row>
    <row r="43" spans="1:6" x14ac:dyDescent="0.25">
      <c r="B43" s="488"/>
    </row>
    <row r="45" spans="1:6" x14ac:dyDescent="0.25">
      <c r="A45" s="487"/>
    </row>
  </sheetData>
  <mergeCells count="5">
    <mergeCell ref="A2:F2"/>
    <mergeCell ref="A3:A4"/>
    <mergeCell ref="C3:D3"/>
    <mergeCell ref="E3:F3"/>
    <mergeCell ref="A1:F1"/>
  </mergeCells>
  <hyperlinks>
    <hyperlink ref="I1" location="Indice!A44" display="INICIO"/>
  </hyperlinks>
  <printOptions horizontalCentered="1"/>
  <pageMargins left="0.70866141732283472" right="0.70866141732283472" top="1.1023622047244095" bottom="0.74803149606299213" header="0" footer="0.31496062992125984"/>
  <pageSetup paperSize="9" scale="88" firstPageNumber="100" fitToWidth="0" fitToHeight="0" orientation="landscape" useFirstPageNumber="1" r:id="rId1"/>
  <headerFooter scaleWithDoc="0">
    <oddHeader>&amp;C&amp;G</oddHeader>
    <oddFooter>&amp;C&amp;"-,Negrita"&amp;20&amp;P</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H43"/>
  <sheetViews>
    <sheetView showGridLines="0" topLeftCell="A13" workbookViewId="0">
      <selection sqref="A1:P1"/>
    </sheetView>
  </sheetViews>
  <sheetFormatPr baseColWidth="10" defaultRowHeight="15" x14ac:dyDescent="0.25"/>
  <cols>
    <col min="1" max="1" width="20.7109375" style="349" customWidth="1"/>
    <col min="2" max="2" width="20.7109375" style="486" customWidth="1"/>
    <col min="3"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42" customHeight="1" x14ac:dyDescent="0.25">
      <c r="A1" s="773" t="s">
        <v>644</v>
      </c>
      <c r="B1" s="773"/>
      <c r="C1" s="773"/>
      <c r="D1" s="773"/>
      <c r="E1" s="773"/>
      <c r="F1" s="773"/>
      <c r="H1" s="687" t="s">
        <v>344</v>
      </c>
    </row>
    <row r="2" spans="1:8" ht="9.9499999999999993" customHeight="1" x14ac:dyDescent="0.25">
      <c r="A2" s="893"/>
      <c r="B2" s="893"/>
      <c r="C2" s="893"/>
      <c r="D2" s="893"/>
      <c r="E2" s="893"/>
      <c r="F2" s="893"/>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ht="9.9499999999999993" customHeight="1" x14ac:dyDescent="0.25">
      <c r="A5" s="500"/>
      <c r="B5" s="491"/>
      <c r="C5" s="491"/>
      <c r="D5" s="491"/>
      <c r="E5" s="333"/>
      <c r="F5" s="491"/>
    </row>
    <row r="6" spans="1:8" ht="12" customHeight="1" x14ac:dyDescent="0.25">
      <c r="A6" s="585" t="s">
        <v>0</v>
      </c>
      <c r="B6" s="603">
        <v>15012228</v>
      </c>
      <c r="C6" s="586">
        <f>SUM(C7+C19+C26+C33+C35+C36)</f>
        <v>74800</v>
      </c>
      <c r="D6" s="587">
        <f t="shared" ref="D6:D33" si="0">C6/B6*1000</f>
        <v>4.9826048471952333</v>
      </c>
      <c r="E6" s="586">
        <f>SUM(E7+E19+E26+E33+E35+E36)</f>
        <v>18231</v>
      </c>
      <c r="F6" s="587">
        <f t="shared" ref="F6:F33" si="1">E6/B6*10000</f>
        <v>12.144100129574372</v>
      </c>
    </row>
    <row r="7" spans="1:8" ht="12" customHeight="1" x14ac:dyDescent="0.25">
      <c r="A7" s="585" t="s">
        <v>473</v>
      </c>
      <c r="B7" s="603">
        <f>SUM(B8:B18)</f>
        <v>6692336</v>
      </c>
      <c r="C7" s="586">
        <f>SUM(C8:C18)</f>
        <v>39088</v>
      </c>
      <c r="D7" s="587">
        <f t="shared" si="0"/>
        <v>5.8407109266480344</v>
      </c>
      <c r="E7" s="586">
        <f>SUM(E8:E18)</f>
        <v>9561</v>
      </c>
      <c r="F7" s="587">
        <f t="shared" si="1"/>
        <v>14.286491293921882</v>
      </c>
    </row>
    <row r="8" spans="1:8" ht="12" customHeight="1" x14ac:dyDescent="0.2">
      <c r="A8" s="604" t="s">
        <v>433</v>
      </c>
      <c r="B8" s="605">
        <v>739520</v>
      </c>
      <c r="C8" s="594">
        <v>4417</v>
      </c>
      <c r="D8" s="589">
        <f t="shared" si="0"/>
        <v>5.9727931631328426</v>
      </c>
      <c r="E8" s="594">
        <v>1141</v>
      </c>
      <c r="F8" s="589">
        <f t="shared" si="1"/>
        <v>15.428926871484206</v>
      </c>
    </row>
    <row r="9" spans="1:8" ht="12" customHeight="1" x14ac:dyDescent="0.2">
      <c r="A9" s="604" t="s">
        <v>432</v>
      </c>
      <c r="B9" s="605">
        <v>191631</v>
      </c>
      <c r="C9" s="594">
        <v>771</v>
      </c>
      <c r="D9" s="589">
        <f t="shared" si="0"/>
        <v>4.0233573899838753</v>
      </c>
      <c r="E9" s="594">
        <v>195</v>
      </c>
      <c r="F9" s="589">
        <f t="shared" si="1"/>
        <v>10.175806628363889</v>
      </c>
    </row>
    <row r="10" spans="1:8" ht="12" customHeight="1" x14ac:dyDescent="0.2">
      <c r="A10" s="604" t="s">
        <v>431</v>
      </c>
      <c r="B10" s="605">
        <v>235814</v>
      </c>
      <c r="C10" s="594">
        <v>1420</v>
      </c>
      <c r="D10" s="589">
        <f t="shared" si="0"/>
        <v>6.0216950647544252</v>
      </c>
      <c r="E10" s="594">
        <v>305</v>
      </c>
      <c r="F10" s="589">
        <f t="shared" si="1"/>
        <v>12.93392249824014</v>
      </c>
      <c r="G10" s="488"/>
    </row>
    <row r="11" spans="1:8" ht="12" customHeight="1" x14ac:dyDescent="0.2">
      <c r="A11" s="604" t="s">
        <v>430</v>
      </c>
      <c r="B11" s="605">
        <v>171746</v>
      </c>
      <c r="C11" s="594">
        <v>735</v>
      </c>
      <c r="D11" s="589">
        <f t="shared" si="0"/>
        <v>4.2795756524169413</v>
      </c>
      <c r="E11" s="594">
        <v>190</v>
      </c>
      <c r="F11" s="589">
        <f t="shared" si="1"/>
        <v>11.062848625295494</v>
      </c>
    </row>
    <row r="12" spans="1:8" ht="12" customHeight="1" x14ac:dyDescent="0.2">
      <c r="A12" s="604" t="s">
        <v>429</v>
      </c>
      <c r="B12" s="605">
        <v>424663</v>
      </c>
      <c r="C12" s="594">
        <v>2551</v>
      </c>
      <c r="D12" s="589">
        <f t="shared" si="0"/>
        <v>6.0071162309878661</v>
      </c>
      <c r="E12" s="594">
        <v>359</v>
      </c>
      <c r="F12" s="589">
        <f t="shared" si="1"/>
        <v>8.4537621596418813</v>
      </c>
    </row>
    <row r="13" spans="1:8" ht="12" customHeight="1" x14ac:dyDescent="0.2">
      <c r="A13" s="604" t="s">
        <v>428</v>
      </c>
      <c r="B13" s="605">
        <v>476255</v>
      </c>
      <c r="C13" s="594">
        <v>3105</v>
      </c>
      <c r="D13" s="589">
        <f t="shared" si="0"/>
        <v>6.5196165919517899</v>
      </c>
      <c r="E13" s="594">
        <v>530</v>
      </c>
      <c r="F13" s="589">
        <f t="shared" si="1"/>
        <v>11.128492089321897</v>
      </c>
    </row>
    <row r="14" spans="1:8" ht="12" customHeight="1" x14ac:dyDescent="0.2">
      <c r="A14" s="604" t="s">
        <v>427</v>
      </c>
      <c r="B14" s="605">
        <v>413657</v>
      </c>
      <c r="C14" s="594">
        <v>2325</v>
      </c>
      <c r="D14" s="589">
        <f t="shared" si="0"/>
        <v>5.6205987085919018</v>
      </c>
      <c r="E14" s="594">
        <v>529</v>
      </c>
      <c r="F14" s="589">
        <f t="shared" si="1"/>
        <v>12.788372975677918</v>
      </c>
    </row>
    <row r="15" spans="1:8" ht="12" customHeight="1" x14ac:dyDescent="0.2">
      <c r="A15" s="604" t="s">
        <v>426</v>
      </c>
      <c r="B15" s="605">
        <v>467671</v>
      </c>
      <c r="C15" s="594">
        <v>2257</v>
      </c>
      <c r="D15" s="589">
        <f t="shared" si="0"/>
        <v>4.8260422390954325</v>
      </c>
      <c r="E15" s="594">
        <v>579</v>
      </c>
      <c r="F15" s="589">
        <f t="shared" si="1"/>
        <v>12.380498256252793</v>
      </c>
    </row>
    <row r="16" spans="1:8" ht="12" customHeight="1" x14ac:dyDescent="0.2">
      <c r="A16" s="604" t="s">
        <v>425</v>
      </c>
      <c r="B16" s="605">
        <v>2667953</v>
      </c>
      <c r="C16" s="594">
        <v>16280</v>
      </c>
      <c r="D16" s="589">
        <f t="shared" si="0"/>
        <v>6.1020565204859301</v>
      </c>
      <c r="E16" s="594">
        <v>4606</v>
      </c>
      <c r="F16" s="589">
        <f t="shared" si="1"/>
        <v>17.264172194937469</v>
      </c>
    </row>
    <row r="17" spans="1:7" ht="12" customHeight="1" x14ac:dyDescent="0.2">
      <c r="A17" s="604" t="s">
        <v>424</v>
      </c>
      <c r="B17" s="605">
        <v>524048</v>
      </c>
      <c r="C17" s="594">
        <v>3548</v>
      </c>
      <c r="D17" s="589">
        <f t="shared" si="0"/>
        <v>6.7703721796476657</v>
      </c>
      <c r="E17" s="594">
        <v>795</v>
      </c>
      <c r="F17" s="589">
        <f t="shared" si="1"/>
        <v>15.170366073336792</v>
      </c>
    </row>
    <row r="18" spans="1:7" ht="25.5" x14ac:dyDescent="0.2">
      <c r="A18" s="606" t="s">
        <v>472</v>
      </c>
      <c r="B18" s="605">
        <v>379378</v>
      </c>
      <c r="C18" s="594">
        <v>1679</v>
      </c>
      <c r="D18" s="589">
        <f t="shared" si="0"/>
        <v>4.4256651677219025</v>
      </c>
      <c r="E18" s="594">
        <v>332</v>
      </c>
      <c r="F18" s="589">
        <f t="shared" si="1"/>
        <v>8.7511663828688011</v>
      </c>
    </row>
    <row r="19" spans="1:7" ht="12" customHeight="1" x14ac:dyDescent="0.2">
      <c r="A19" s="607" t="s">
        <v>471</v>
      </c>
      <c r="B19" s="603">
        <f>SUM(B20:B25)</f>
        <v>7499401</v>
      </c>
      <c r="C19" s="586">
        <f>SUM(C20:C25)</f>
        <v>31571</v>
      </c>
      <c r="D19" s="587">
        <f t="shared" si="0"/>
        <v>4.2098028895907813</v>
      </c>
      <c r="E19" s="586">
        <f>SUM(E20:E25)</f>
        <v>7298</v>
      </c>
      <c r="F19" s="587">
        <f t="shared" si="1"/>
        <v>9.7314438846515863</v>
      </c>
    </row>
    <row r="20" spans="1:7" ht="12" customHeight="1" x14ac:dyDescent="0.2">
      <c r="A20" s="604" t="s">
        <v>470</v>
      </c>
      <c r="B20" s="605">
        <v>624860</v>
      </c>
      <c r="C20" s="594">
        <v>2684</v>
      </c>
      <c r="D20" s="589">
        <f t="shared" si="0"/>
        <v>4.2953621611240917</v>
      </c>
      <c r="E20" s="594">
        <v>974</v>
      </c>
      <c r="F20" s="589">
        <f t="shared" si="1"/>
        <v>15.587491598117978</v>
      </c>
    </row>
    <row r="21" spans="1:7" ht="12" customHeight="1" x14ac:dyDescent="0.2">
      <c r="A21" s="604" t="s">
        <v>422</v>
      </c>
      <c r="B21" s="605">
        <v>551712</v>
      </c>
      <c r="C21" s="594">
        <v>1487</v>
      </c>
      <c r="D21" s="589">
        <f t="shared" si="0"/>
        <v>2.6952467954294992</v>
      </c>
      <c r="E21" s="594">
        <v>268</v>
      </c>
      <c r="F21" s="589">
        <f t="shared" si="1"/>
        <v>4.8576068673510822</v>
      </c>
    </row>
    <row r="22" spans="1:7" ht="12" customHeight="1" x14ac:dyDescent="0.2">
      <c r="A22" s="604" t="s">
        <v>421</v>
      </c>
      <c r="B22" s="605">
        <v>3778720</v>
      </c>
      <c r="C22" s="594">
        <v>17928</v>
      </c>
      <c r="D22" s="589">
        <f t="shared" si="0"/>
        <v>4.7444637337511111</v>
      </c>
      <c r="E22" s="594">
        <v>4277</v>
      </c>
      <c r="F22" s="589">
        <f t="shared" si="1"/>
        <v>11.318647584367193</v>
      </c>
    </row>
    <row r="23" spans="1:7" ht="12" customHeight="1" x14ac:dyDescent="0.2">
      <c r="A23" s="604" t="s">
        <v>469</v>
      </c>
      <c r="B23" s="605">
        <v>805514</v>
      </c>
      <c r="C23" s="594">
        <v>2601</v>
      </c>
      <c r="D23" s="589">
        <f t="shared" si="0"/>
        <v>3.2289941577675871</v>
      </c>
      <c r="E23" s="594">
        <v>456</v>
      </c>
      <c r="F23" s="589">
        <f t="shared" si="1"/>
        <v>5.6609816837447884</v>
      </c>
    </row>
    <row r="24" spans="1:7" ht="12" customHeight="1" x14ac:dyDescent="0.2">
      <c r="A24" s="604" t="s">
        <v>420</v>
      </c>
      <c r="B24" s="605">
        <v>1420348</v>
      </c>
      <c r="C24" s="594">
        <v>5005</v>
      </c>
      <c r="D24" s="589">
        <f t="shared" si="0"/>
        <v>3.5237843120136758</v>
      </c>
      <c r="E24" s="594">
        <v>1230</v>
      </c>
      <c r="F24" s="589">
        <f t="shared" si="1"/>
        <v>8.6598495579956456</v>
      </c>
      <c r="G24" s="488"/>
    </row>
    <row r="25" spans="1:7" ht="12" customHeight="1" x14ac:dyDescent="0.2">
      <c r="A25" s="604" t="s">
        <v>325</v>
      </c>
      <c r="B25" s="605">
        <v>318247</v>
      </c>
      <c r="C25" s="594">
        <v>1866</v>
      </c>
      <c r="D25" s="589">
        <f t="shared" si="0"/>
        <v>5.86337027528932</v>
      </c>
      <c r="E25" s="594">
        <v>93</v>
      </c>
      <c r="F25" s="589">
        <f t="shared" si="1"/>
        <v>2.9222584973306898</v>
      </c>
      <c r="G25" s="488"/>
    </row>
    <row r="26" spans="1:7" ht="12" customHeight="1" x14ac:dyDescent="0.2">
      <c r="A26" s="607" t="s">
        <v>33</v>
      </c>
      <c r="B26" s="603">
        <f>SUM(B27:B32)</f>
        <v>760853</v>
      </c>
      <c r="C26" s="586">
        <f>SUM(C27:C32)</f>
        <v>3380</v>
      </c>
      <c r="D26" s="587">
        <f t="shared" si="0"/>
        <v>4.4423824312975047</v>
      </c>
      <c r="E26" s="586">
        <f>SUM(E27:E32)</f>
        <v>640</v>
      </c>
      <c r="F26" s="587">
        <f t="shared" si="1"/>
        <v>8.4116117042319605</v>
      </c>
      <c r="G26" s="488"/>
    </row>
    <row r="27" spans="1:7" ht="12" customHeight="1" x14ac:dyDescent="0.2">
      <c r="A27" s="604" t="s">
        <v>468</v>
      </c>
      <c r="B27" s="605">
        <v>153163</v>
      </c>
      <c r="C27" s="594">
        <v>481</v>
      </c>
      <c r="D27" s="589">
        <f t="shared" si="0"/>
        <v>3.1404451466738048</v>
      </c>
      <c r="E27" s="594">
        <v>129</v>
      </c>
      <c r="F27" s="589">
        <f t="shared" si="1"/>
        <v>8.4223996657156093</v>
      </c>
    </row>
    <row r="28" spans="1:7" ht="12" customHeight="1" x14ac:dyDescent="0.2">
      <c r="A28" s="604" t="s">
        <v>417</v>
      </c>
      <c r="B28" s="605">
        <v>106953</v>
      </c>
      <c r="C28" s="594">
        <v>611</v>
      </c>
      <c r="D28" s="589">
        <f t="shared" si="0"/>
        <v>5.7127897300683479</v>
      </c>
      <c r="E28" s="594">
        <v>59</v>
      </c>
      <c r="F28" s="589">
        <f t="shared" si="1"/>
        <v>5.5164418015389938</v>
      </c>
    </row>
    <row r="29" spans="1:7" ht="12" customHeight="1" x14ac:dyDescent="0.2">
      <c r="A29" s="604" t="s">
        <v>416</v>
      </c>
      <c r="B29" s="605">
        <v>86470</v>
      </c>
      <c r="C29" s="594">
        <v>367</v>
      </c>
      <c r="D29" s="589">
        <f t="shared" si="0"/>
        <v>4.2442465595004046</v>
      </c>
      <c r="E29" s="594">
        <v>119</v>
      </c>
      <c r="F29" s="589">
        <f t="shared" si="1"/>
        <v>13.761998380941368</v>
      </c>
    </row>
    <row r="30" spans="1:7" ht="12" customHeight="1" x14ac:dyDescent="0.2">
      <c r="A30" s="604" t="s">
        <v>467</v>
      </c>
      <c r="B30" s="605">
        <v>95194</v>
      </c>
      <c r="C30" s="594">
        <v>428</v>
      </c>
      <c r="D30" s="589">
        <f t="shared" si="0"/>
        <v>4.4960816858205348</v>
      </c>
      <c r="E30" s="594">
        <v>82</v>
      </c>
      <c r="F30" s="589">
        <f t="shared" si="1"/>
        <v>8.6139882765720532</v>
      </c>
    </row>
    <row r="31" spans="1:7" ht="12" customHeight="1" x14ac:dyDescent="0.2">
      <c r="A31" s="604" t="s">
        <v>414</v>
      </c>
      <c r="B31" s="605">
        <v>181287</v>
      </c>
      <c r="C31" s="594">
        <v>800</v>
      </c>
      <c r="D31" s="589">
        <f t="shared" si="0"/>
        <v>4.4128922647514717</v>
      </c>
      <c r="E31" s="594">
        <v>147</v>
      </c>
      <c r="F31" s="589">
        <f t="shared" si="1"/>
        <v>8.1086895364808296</v>
      </c>
    </row>
    <row r="32" spans="1:7" ht="12" customHeight="1" x14ac:dyDescent="0.2">
      <c r="A32" s="604" t="s">
        <v>413</v>
      </c>
      <c r="B32" s="605">
        <v>137786</v>
      </c>
      <c r="C32" s="594">
        <v>693</v>
      </c>
      <c r="D32" s="589">
        <f t="shared" si="0"/>
        <v>5.0295385597956246</v>
      </c>
      <c r="E32" s="594">
        <v>104</v>
      </c>
      <c r="F32" s="589">
        <f t="shared" si="1"/>
        <v>7.5479366553931451</v>
      </c>
    </row>
    <row r="33" spans="1:6" ht="12" customHeight="1" x14ac:dyDescent="0.2">
      <c r="A33" s="607" t="s">
        <v>40</v>
      </c>
      <c r="B33" s="603">
        <f>SUM(B34)</f>
        <v>25884</v>
      </c>
      <c r="C33" s="586">
        <f>SUM(C34)</f>
        <v>243</v>
      </c>
      <c r="D33" s="592">
        <f t="shared" si="0"/>
        <v>9.3880389429763564</v>
      </c>
      <c r="E33" s="586">
        <f>E34</f>
        <v>64</v>
      </c>
      <c r="F33" s="592">
        <f t="shared" si="1"/>
        <v>24.725699273682586</v>
      </c>
    </row>
    <row r="34" spans="1:6" ht="12" customHeight="1" x14ac:dyDescent="0.2">
      <c r="A34" s="608" t="s">
        <v>411</v>
      </c>
      <c r="B34" s="609">
        <v>25884</v>
      </c>
      <c r="C34" s="610">
        <v>243</v>
      </c>
      <c r="D34" s="611"/>
      <c r="E34" s="610">
        <v>64</v>
      </c>
      <c r="F34" s="611"/>
    </row>
    <row r="35" spans="1:6" ht="12" customHeight="1" x14ac:dyDescent="0.2">
      <c r="A35" s="607" t="s">
        <v>466</v>
      </c>
      <c r="B35" s="603">
        <v>33754</v>
      </c>
      <c r="C35" s="586">
        <v>3</v>
      </c>
      <c r="D35" s="592">
        <f>C35/B35*1000</f>
        <v>8.8878355157907207E-2</v>
      </c>
      <c r="E35" s="612">
        <v>4</v>
      </c>
      <c r="F35" s="592" t="s">
        <v>477</v>
      </c>
    </row>
    <row r="36" spans="1:6" ht="12" customHeight="1" x14ac:dyDescent="0.2">
      <c r="A36" s="607" t="s">
        <v>465</v>
      </c>
      <c r="B36" s="613" t="s">
        <v>361</v>
      </c>
      <c r="C36" s="612">
        <v>515</v>
      </c>
      <c r="D36" s="584" t="s">
        <v>361</v>
      </c>
      <c r="E36" s="612">
        <v>664</v>
      </c>
      <c r="F36" s="587" t="s">
        <v>361</v>
      </c>
    </row>
    <row r="37" spans="1:6" ht="11.1" customHeight="1" x14ac:dyDescent="0.25">
      <c r="A37" s="453" t="s">
        <v>535</v>
      </c>
      <c r="B37" s="493"/>
      <c r="C37" s="494"/>
      <c r="D37" s="493"/>
      <c r="E37" s="333"/>
      <c r="F37" s="491"/>
    </row>
    <row r="38" spans="1:6" ht="11.1" customHeight="1" x14ac:dyDescent="0.25">
      <c r="A38" s="503" t="s">
        <v>464</v>
      </c>
      <c r="B38" s="493"/>
      <c r="C38" s="494"/>
      <c r="D38" s="493"/>
      <c r="E38" s="494"/>
      <c r="F38" s="493"/>
    </row>
    <row r="39" spans="1:6" ht="11.1" customHeight="1" x14ac:dyDescent="0.25">
      <c r="A39" s="503" t="s">
        <v>463</v>
      </c>
      <c r="B39" s="491"/>
      <c r="C39" s="333"/>
      <c r="D39" s="491"/>
      <c r="E39" s="333"/>
      <c r="F39" s="491"/>
    </row>
    <row r="40" spans="1:6" ht="11.1" customHeight="1" x14ac:dyDescent="0.25">
      <c r="A40" s="502" t="s">
        <v>462</v>
      </c>
      <c r="B40" s="322"/>
      <c r="C40" s="490"/>
      <c r="D40" s="322"/>
      <c r="E40" s="490"/>
      <c r="F40" s="489"/>
    </row>
    <row r="41" spans="1:6" x14ac:dyDescent="0.2">
      <c r="A41" s="750"/>
      <c r="B41" s="501"/>
    </row>
    <row r="43" spans="1:6" x14ac:dyDescent="0.25">
      <c r="A43" s="487"/>
    </row>
  </sheetData>
  <mergeCells count="5">
    <mergeCell ref="A2:F2"/>
    <mergeCell ref="A3:A4"/>
    <mergeCell ref="C3:D3"/>
    <mergeCell ref="E3:F3"/>
    <mergeCell ref="A1:F1"/>
  </mergeCells>
  <hyperlinks>
    <hyperlink ref="H1" location="Indice!A46" display="INICIO"/>
  </hyperlinks>
  <printOptions horizontalCentered="1"/>
  <pageMargins left="0.70866141732283472" right="0.70866141732283472" top="1.1023622047244095" bottom="0.74803149606299213" header="0" footer="0.31496062992125984"/>
  <pageSetup paperSize="9" scale="89" firstPageNumber="101" fitToWidth="0" fitToHeight="0" orientation="landscape" useFirstPageNumber="1" r:id="rId1"/>
  <headerFooter scaleWithDoc="0">
    <oddHeader>&amp;C&amp;G</oddHeader>
    <oddFooter>&amp;C&amp;"-,Negrita"&amp;20&amp;P</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H44"/>
  <sheetViews>
    <sheetView showGridLines="0" topLeftCell="A13"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45" customHeight="1" x14ac:dyDescent="0.25">
      <c r="A1" s="900" t="s">
        <v>643</v>
      </c>
      <c r="B1" s="900"/>
      <c r="C1" s="900"/>
      <c r="D1" s="900"/>
      <c r="E1" s="900"/>
      <c r="F1" s="900"/>
      <c r="H1" s="526" t="s">
        <v>344</v>
      </c>
    </row>
    <row r="2" spans="1:8" ht="9.9499999999999993" customHeight="1" x14ac:dyDescent="0.25">
      <c r="A2" s="893"/>
      <c r="B2" s="893"/>
      <c r="C2" s="893"/>
      <c r="D2" s="893"/>
      <c r="E2" s="893"/>
      <c r="F2" s="893"/>
    </row>
    <row r="3" spans="1:8" ht="15" customHeight="1" x14ac:dyDescent="0.25">
      <c r="A3" s="898" t="s">
        <v>641</v>
      </c>
      <c r="B3" s="523" t="s">
        <v>437</v>
      </c>
      <c r="C3" s="899" t="s">
        <v>342</v>
      </c>
      <c r="D3" s="899"/>
      <c r="E3" s="899" t="s">
        <v>341</v>
      </c>
      <c r="F3" s="899"/>
    </row>
    <row r="4" spans="1:8" ht="9.9499999999999993" customHeight="1" x14ac:dyDescent="0.25">
      <c r="A4" s="898"/>
      <c r="B4" s="523" t="s">
        <v>476</v>
      </c>
      <c r="C4" s="523" t="s">
        <v>380</v>
      </c>
      <c r="D4" s="523" t="s">
        <v>475</v>
      </c>
      <c r="E4" s="523" t="s">
        <v>380</v>
      </c>
      <c r="F4" s="523" t="s">
        <v>474</v>
      </c>
    </row>
    <row r="5" spans="1:8" ht="9.9499999999999993" customHeight="1" x14ac:dyDescent="0.25">
      <c r="A5" s="614"/>
      <c r="B5" s="615"/>
      <c r="C5" s="615"/>
      <c r="D5" s="615"/>
      <c r="E5" s="534"/>
      <c r="F5" s="615"/>
    </row>
    <row r="6" spans="1:8" ht="12.75" customHeight="1" x14ac:dyDescent="0.25">
      <c r="A6" s="585" t="s">
        <v>0</v>
      </c>
      <c r="B6" s="586">
        <v>14738466</v>
      </c>
      <c r="C6" s="586">
        <f>SUM(C7+C19+C26+C33+C35+C36)</f>
        <v>76892</v>
      </c>
      <c r="D6" s="587">
        <f t="shared" ref="D6:D35" si="0">C6/B6*1000</f>
        <v>5.2170965417974973</v>
      </c>
      <c r="E6" s="586">
        <f>E7+E19+E26+E33+E36</f>
        <v>17117</v>
      </c>
      <c r="F6" s="587">
        <f t="shared" ref="F6:F34" si="1">E6/B6*10000</f>
        <v>11.613827382035552</v>
      </c>
    </row>
    <row r="7" spans="1:8" ht="13.5" customHeight="1" x14ac:dyDescent="0.25">
      <c r="A7" s="585" t="s">
        <v>473</v>
      </c>
      <c r="B7" s="586">
        <f>SUM(B8:B18)</f>
        <v>6575729</v>
      </c>
      <c r="C7" s="586">
        <f>SUM(C8:C18)</f>
        <v>40816</v>
      </c>
      <c r="D7" s="587">
        <f t="shared" si="0"/>
        <v>6.2070684482283252</v>
      </c>
      <c r="E7" s="586">
        <f>SUM(E8:E18)</f>
        <v>9050</v>
      </c>
      <c r="F7" s="587">
        <f t="shared" si="1"/>
        <v>13.762732618695205</v>
      </c>
    </row>
    <row r="8" spans="1:8" ht="12.6" customHeight="1" x14ac:dyDescent="0.2">
      <c r="A8" s="604" t="s">
        <v>433</v>
      </c>
      <c r="B8" s="594">
        <v>726564</v>
      </c>
      <c r="C8" s="616">
        <v>4173</v>
      </c>
      <c r="D8" s="589">
        <f t="shared" si="0"/>
        <v>5.7434720134771338</v>
      </c>
      <c r="E8" s="616">
        <v>1069</v>
      </c>
      <c r="F8" s="589">
        <f t="shared" si="1"/>
        <v>14.713087904162606</v>
      </c>
    </row>
    <row r="9" spans="1:8" ht="12.6" customHeight="1" x14ac:dyDescent="0.2">
      <c r="A9" s="604" t="s">
        <v>432</v>
      </c>
      <c r="B9" s="594">
        <v>190075</v>
      </c>
      <c r="C9" s="616">
        <v>863</v>
      </c>
      <c r="D9" s="589">
        <f t="shared" si="0"/>
        <v>4.5403130343285545</v>
      </c>
      <c r="E9" s="616">
        <v>160</v>
      </c>
      <c r="F9" s="589">
        <f t="shared" si="1"/>
        <v>8.4177298434828369</v>
      </c>
    </row>
    <row r="10" spans="1:8" ht="12.6" customHeight="1" x14ac:dyDescent="0.2">
      <c r="A10" s="604" t="s">
        <v>431</v>
      </c>
      <c r="B10" s="594">
        <v>233635</v>
      </c>
      <c r="C10" s="616">
        <v>1311</v>
      </c>
      <c r="D10" s="589">
        <f t="shared" si="0"/>
        <v>5.6113167975688576</v>
      </c>
      <c r="E10" s="616">
        <v>271</v>
      </c>
      <c r="F10" s="589">
        <f t="shared" si="1"/>
        <v>11.599289490016478</v>
      </c>
      <c r="G10" s="488"/>
    </row>
    <row r="11" spans="1:8" ht="12.6" customHeight="1" x14ac:dyDescent="0.2">
      <c r="A11" s="604" t="s">
        <v>430</v>
      </c>
      <c r="B11" s="594">
        <v>170487</v>
      </c>
      <c r="C11" s="616">
        <v>656</v>
      </c>
      <c r="D11" s="589">
        <f t="shared" si="0"/>
        <v>3.8478007120777535</v>
      </c>
      <c r="E11" s="616">
        <v>159</v>
      </c>
      <c r="F11" s="589">
        <f t="shared" si="1"/>
        <v>9.3262242868957745</v>
      </c>
    </row>
    <row r="12" spans="1:8" ht="12.6" customHeight="1" x14ac:dyDescent="0.2">
      <c r="A12" s="604" t="s">
        <v>429</v>
      </c>
      <c r="B12" s="594">
        <v>417846</v>
      </c>
      <c r="C12" s="616">
        <v>2398</v>
      </c>
      <c r="D12" s="589">
        <f t="shared" si="0"/>
        <v>5.7389564576422893</v>
      </c>
      <c r="E12" s="616">
        <v>331</v>
      </c>
      <c r="F12" s="589">
        <f t="shared" si="1"/>
        <v>7.9215787634678803</v>
      </c>
    </row>
    <row r="13" spans="1:8" ht="12.6" customHeight="1" x14ac:dyDescent="0.2">
      <c r="A13" s="604" t="s">
        <v>428</v>
      </c>
      <c r="B13" s="594">
        <v>469998</v>
      </c>
      <c r="C13" s="616">
        <v>3223</v>
      </c>
      <c r="D13" s="589">
        <f t="shared" si="0"/>
        <v>6.8574759892595285</v>
      </c>
      <c r="E13" s="616">
        <v>538</v>
      </c>
      <c r="F13" s="589">
        <f t="shared" si="1"/>
        <v>11.446857220669024</v>
      </c>
    </row>
    <row r="14" spans="1:8" ht="12.6" customHeight="1" x14ac:dyDescent="0.2">
      <c r="A14" s="604" t="s">
        <v>427</v>
      </c>
      <c r="B14" s="594">
        <v>407435</v>
      </c>
      <c r="C14" s="616">
        <v>2541</v>
      </c>
      <c r="D14" s="589">
        <f t="shared" si="0"/>
        <v>6.2365776136070785</v>
      </c>
      <c r="E14" s="616">
        <v>538</v>
      </c>
      <c r="F14" s="589">
        <f t="shared" si="1"/>
        <v>13.204560236602157</v>
      </c>
    </row>
    <row r="15" spans="1:8" ht="12.6" customHeight="1" x14ac:dyDescent="0.2">
      <c r="A15" s="604" t="s">
        <v>426</v>
      </c>
      <c r="B15" s="594">
        <v>462534</v>
      </c>
      <c r="C15" s="616">
        <v>2348</v>
      </c>
      <c r="D15" s="589">
        <f t="shared" si="0"/>
        <v>5.076383573964292</v>
      </c>
      <c r="E15" s="616">
        <v>526</v>
      </c>
      <c r="F15" s="589">
        <f t="shared" si="1"/>
        <v>11.372136967228354</v>
      </c>
    </row>
    <row r="16" spans="1:8" ht="12.6" customHeight="1" x14ac:dyDescent="0.2">
      <c r="A16" s="604" t="s">
        <v>425</v>
      </c>
      <c r="B16" s="594">
        <v>2610755</v>
      </c>
      <c r="C16" s="616">
        <v>18143</v>
      </c>
      <c r="D16" s="589">
        <f t="shared" si="0"/>
        <v>6.9493307491511072</v>
      </c>
      <c r="E16" s="616">
        <v>4473</v>
      </c>
      <c r="F16" s="589">
        <f t="shared" si="1"/>
        <v>17.132974944029602</v>
      </c>
    </row>
    <row r="17" spans="1:7" ht="12.6" customHeight="1" x14ac:dyDescent="0.2">
      <c r="A17" s="604" t="s">
        <v>424</v>
      </c>
      <c r="B17" s="594">
        <v>516779</v>
      </c>
      <c r="C17" s="616">
        <v>3457</v>
      </c>
      <c r="D17" s="589">
        <f t="shared" si="0"/>
        <v>6.6895133122669463</v>
      </c>
      <c r="E17" s="616">
        <v>676</v>
      </c>
      <c r="F17" s="589">
        <f t="shared" si="1"/>
        <v>13.08102689931286</v>
      </c>
    </row>
    <row r="18" spans="1:7" ht="25.5" x14ac:dyDescent="0.2">
      <c r="A18" s="606" t="s">
        <v>472</v>
      </c>
      <c r="B18" s="594">
        <v>369621</v>
      </c>
      <c r="C18" s="616">
        <v>1703</v>
      </c>
      <c r="D18" s="589">
        <f t="shared" si="0"/>
        <v>4.6074221973318616</v>
      </c>
      <c r="E18" s="616">
        <v>309</v>
      </c>
      <c r="F18" s="589">
        <f t="shared" si="1"/>
        <v>8.3599146152410171</v>
      </c>
    </row>
    <row r="19" spans="1:7" ht="12.6" customHeight="1" x14ac:dyDescent="0.2">
      <c r="A19" s="607" t="s">
        <v>471</v>
      </c>
      <c r="B19" s="586">
        <f>SUM(B20:B25)</f>
        <v>7367565</v>
      </c>
      <c r="C19" s="586">
        <f>SUM(C20:C25)</f>
        <v>31510</v>
      </c>
      <c r="D19" s="587">
        <f t="shared" si="0"/>
        <v>4.276854021647587</v>
      </c>
      <c r="E19" s="586">
        <f>SUM(E20:E25)</f>
        <v>6719</v>
      </c>
      <c r="F19" s="587">
        <f t="shared" si="1"/>
        <v>9.1197023711361886</v>
      </c>
    </row>
    <row r="20" spans="1:7" ht="12.6" customHeight="1" x14ac:dyDescent="0.2">
      <c r="A20" s="604" t="s">
        <v>470</v>
      </c>
      <c r="B20" s="594">
        <v>616299</v>
      </c>
      <c r="C20" s="616">
        <v>2729</v>
      </c>
      <c r="D20" s="589">
        <f t="shared" si="0"/>
        <v>4.4280454779254876</v>
      </c>
      <c r="E20" s="616">
        <v>1021</v>
      </c>
      <c r="F20" s="589">
        <f t="shared" si="1"/>
        <v>16.566634052627052</v>
      </c>
    </row>
    <row r="21" spans="1:7" ht="12.6" customHeight="1" x14ac:dyDescent="0.2">
      <c r="A21" s="604" t="s">
        <v>422</v>
      </c>
      <c r="B21" s="594">
        <v>539572</v>
      </c>
      <c r="C21" s="616">
        <v>1550</v>
      </c>
      <c r="D21" s="589">
        <f t="shared" si="0"/>
        <v>2.8726472092695694</v>
      </c>
      <c r="E21" s="616">
        <v>318</v>
      </c>
      <c r="F21" s="589">
        <f t="shared" si="1"/>
        <v>5.8935600809530522</v>
      </c>
    </row>
    <row r="22" spans="1:7" ht="12.6" customHeight="1" x14ac:dyDescent="0.2">
      <c r="A22" s="604" t="s">
        <v>421</v>
      </c>
      <c r="B22" s="594">
        <v>3712012</v>
      </c>
      <c r="C22" s="616">
        <v>17970</v>
      </c>
      <c r="D22" s="589">
        <f t="shared" si="0"/>
        <v>4.841040384567723</v>
      </c>
      <c r="E22" s="616">
        <v>3729</v>
      </c>
      <c r="F22" s="589">
        <f t="shared" si="1"/>
        <v>10.045764938259897</v>
      </c>
    </row>
    <row r="23" spans="1:7" ht="12.6" customHeight="1" x14ac:dyDescent="0.2">
      <c r="A23" s="604" t="s">
        <v>469</v>
      </c>
      <c r="B23" s="594">
        <v>790808</v>
      </c>
      <c r="C23" s="616">
        <v>2257</v>
      </c>
      <c r="D23" s="589">
        <f t="shared" si="0"/>
        <v>2.8540429535361302</v>
      </c>
      <c r="E23" s="616">
        <v>413</v>
      </c>
      <c r="F23" s="589">
        <f t="shared" si="1"/>
        <v>5.222506600843694</v>
      </c>
    </row>
    <row r="24" spans="1:7" ht="12.6" customHeight="1" x14ac:dyDescent="0.2">
      <c r="A24" s="604" t="s">
        <v>420</v>
      </c>
      <c r="B24" s="594">
        <v>1399539</v>
      </c>
      <c r="C24" s="616">
        <v>5034</v>
      </c>
      <c r="D24" s="589">
        <f t="shared" si="0"/>
        <v>3.5968986930696465</v>
      </c>
      <c r="E24" s="616">
        <v>1161</v>
      </c>
      <c r="F24" s="589">
        <f t="shared" si="1"/>
        <v>8.2955887617279682</v>
      </c>
      <c r="G24" s="488"/>
    </row>
    <row r="25" spans="1:7" ht="12.6" customHeight="1" x14ac:dyDescent="0.2">
      <c r="A25" s="604" t="s">
        <v>325</v>
      </c>
      <c r="B25" s="594">
        <v>309335</v>
      </c>
      <c r="C25" s="616">
        <v>1970</v>
      </c>
      <c r="D25" s="589">
        <f t="shared" si="0"/>
        <v>6.3685001697189136</v>
      </c>
      <c r="E25" s="616">
        <v>77</v>
      </c>
      <c r="F25" s="589">
        <f t="shared" si="1"/>
        <v>2.4892107262353114</v>
      </c>
      <c r="G25" s="488"/>
    </row>
    <row r="26" spans="1:7" ht="12.6" customHeight="1" x14ac:dyDescent="0.2">
      <c r="A26" s="607" t="s">
        <v>33</v>
      </c>
      <c r="B26" s="586">
        <f>SUM(B27:B32)</f>
        <v>736991</v>
      </c>
      <c r="C26" s="586">
        <f>SUM(C27:C32)</f>
        <v>2811</v>
      </c>
      <c r="D26" s="587">
        <f t="shared" si="0"/>
        <v>3.8141578391052264</v>
      </c>
      <c r="E26" s="586">
        <f>SUM(E27:E32)</f>
        <v>619</v>
      </c>
      <c r="F26" s="587">
        <f t="shared" si="1"/>
        <v>8.3990170843334582</v>
      </c>
      <c r="G26" s="488"/>
    </row>
    <row r="27" spans="1:7" ht="12.6" customHeight="1" x14ac:dyDescent="0.2">
      <c r="A27" s="604" t="s">
        <v>468</v>
      </c>
      <c r="B27" s="594">
        <v>149206</v>
      </c>
      <c r="C27" s="616">
        <v>415</v>
      </c>
      <c r="D27" s="589">
        <f t="shared" si="0"/>
        <v>2.7813894883583772</v>
      </c>
      <c r="E27" s="616">
        <v>120</v>
      </c>
      <c r="F27" s="589">
        <f t="shared" si="1"/>
        <v>8.0425720145302471</v>
      </c>
    </row>
    <row r="28" spans="1:7" ht="12.6" customHeight="1" x14ac:dyDescent="0.2">
      <c r="A28" s="604" t="s">
        <v>417</v>
      </c>
      <c r="B28" s="594">
        <v>103931</v>
      </c>
      <c r="C28" s="616">
        <v>394</v>
      </c>
      <c r="D28" s="589">
        <f t="shared" si="0"/>
        <v>3.7909767056989732</v>
      </c>
      <c r="E28" s="616">
        <v>92</v>
      </c>
      <c r="F28" s="589">
        <f t="shared" si="1"/>
        <v>8.8520268254899879</v>
      </c>
    </row>
    <row r="29" spans="1:7" ht="12.6" customHeight="1" x14ac:dyDescent="0.2">
      <c r="A29" s="604" t="s">
        <v>416</v>
      </c>
      <c r="B29" s="594">
        <v>83711</v>
      </c>
      <c r="C29" s="616">
        <v>362</v>
      </c>
      <c r="D29" s="589">
        <f t="shared" si="0"/>
        <v>4.3244018109925815</v>
      </c>
      <c r="E29" s="616">
        <v>112</v>
      </c>
      <c r="F29" s="589">
        <f t="shared" si="1"/>
        <v>13.37936471909307</v>
      </c>
    </row>
    <row r="30" spans="1:7" ht="12.6" customHeight="1" x14ac:dyDescent="0.2">
      <c r="A30" s="604" t="s">
        <v>467</v>
      </c>
      <c r="B30" s="594">
        <v>93409</v>
      </c>
      <c r="C30" s="616">
        <v>354</v>
      </c>
      <c r="D30" s="589">
        <f t="shared" si="0"/>
        <v>3.7897847102527593</v>
      </c>
      <c r="E30" s="616">
        <v>98</v>
      </c>
      <c r="F30" s="589">
        <f t="shared" si="1"/>
        <v>10.491494395614984</v>
      </c>
    </row>
    <row r="31" spans="1:7" ht="12.6" customHeight="1" x14ac:dyDescent="0.2">
      <c r="A31" s="604" t="s">
        <v>414</v>
      </c>
      <c r="B31" s="594">
        <v>175358</v>
      </c>
      <c r="C31" s="616">
        <v>687</v>
      </c>
      <c r="D31" s="589">
        <f t="shared" si="0"/>
        <v>3.9176997912841158</v>
      </c>
      <c r="E31" s="616">
        <v>123</v>
      </c>
      <c r="F31" s="589">
        <f t="shared" si="1"/>
        <v>7.0142223337401202</v>
      </c>
    </row>
    <row r="32" spans="1:7" ht="12.6" customHeight="1" x14ac:dyDescent="0.2">
      <c r="A32" s="604" t="s">
        <v>413</v>
      </c>
      <c r="B32" s="594">
        <v>131376</v>
      </c>
      <c r="C32" s="616">
        <v>599</v>
      </c>
      <c r="D32" s="589">
        <f t="shared" si="0"/>
        <v>4.5594324686396304</v>
      </c>
      <c r="E32" s="616">
        <v>74</v>
      </c>
      <c r="F32" s="589">
        <f t="shared" si="1"/>
        <v>5.6326878577517965</v>
      </c>
    </row>
    <row r="33" spans="1:6" ht="12.6" customHeight="1" x14ac:dyDescent="0.2">
      <c r="A33" s="607" t="s">
        <v>40</v>
      </c>
      <c r="B33" s="586">
        <f>SUM(B34)</f>
        <v>25032</v>
      </c>
      <c r="C33" s="586">
        <f>SUM(C34)</f>
        <v>275</v>
      </c>
      <c r="D33" s="592">
        <f t="shared" si="0"/>
        <v>10.985937999360818</v>
      </c>
      <c r="E33" s="586">
        <f>E34</f>
        <v>34</v>
      </c>
      <c r="F33" s="592">
        <f t="shared" si="1"/>
        <v>13.582614253755192</v>
      </c>
    </row>
    <row r="34" spans="1:6" ht="12.6" customHeight="1" x14ac:dyDescent="0.2">
      <c r="A34" s="604" t="s">
        <v>411</v>
      </c>
      <c r="B34" s="594">
        <v>25032</v>
      </c>
      <c r="C34" s="617">
        <v>275</v>
      </c>
      <c r="D34" s="589">
        <f t="shared" si="0"/>
        <v>10.985937999360818</v>
      </c>
      <c r="E34" s="617">
        <v>34</v>
      </c>
      <c r="F34" s="589">
        <f t="shared" si="1"/>
        <v>13.582614253755192</v>
      </c>
    </row>
    <row r="35" spans="1:6" ht="12.6" customHeight="1" x14ac:dyDescent="0.2">
      <c r="A35" s="607" t="s">
        <v>466</v>
      </c>
      <c r="B35" s="586">
        <v>33149</v>
      </c>
      <c r="C35" s="586">
        <v>16</v>
      </c>
      <c r="D35" s="592">
        <f t="shared" si="0"/>
        <v>0.48266916045732905</v>
      </c>
      <c r="E35" s="612" t="s">
        <v>477</v>
      </c>
      <c r="F35" s="592" t="s">
        <v>477</v>
      </c>
    </row>
    <row r="36" spans="1:6" ht="12.6" customHeight="1" x14ac:dyDescent="0.2">
      <c r="A36" s="607" t="s">
        <v>465</v>
      </c>
      <c r="B36" s="596" t="s">
        <v>361</v>
      </c>
      <c r="C36" s="612">
        <v>1464</v>
      </c>
      <c r="D36" s="584" t="s">
        <v>361</v>
      </c>
      <c r="E36" s="612">
        <v>695</v>
      </c>
      <c r="F36" s="587" t="s">
        <v>361</v>
      </c>
    </row>
    <row r="37" spans="1:6" ht="0.75" customHeight="1" x14ac:dyDescent="0.25">
      <c r="A37" s="602"/>
      <c r="B37" s="597"/>
      <c r="C37" s="598"/>
      <c r="D37" s="599"/>
      <c r="E37" s="598"/>
      <c r="F37" s="589"/>
    </row>
    <row r="38" spans="1:6" ht="11.1" customHeight="1" x14ac:dyDescent="0.25">
      <c r="A38" s="453" t="s">
        <v>535</v>
      </c>
      <c r="B38" s="494"/>
      <c r="C38" s="494"/>
      <c r="D38" s="493"/>
      <c r="E38" s="333"/>
      <c r="F38" s="491"/>
    </row>
    <row r="39" spans="1:6" ht="11.1" customHeight="1" x14ac:dyDescent="0.25">
      <c r="A39" s="503" t="s">
        <v>478</v>
      </c>
      <c r="B39" s="494"/>
      <c r="C39" s="494"/>
      <c r="D39" s="493"/>
      <c r="E39" s="494"/>
      <c r="F39" s="493"/>
    </row>
    <row r="40" spans="1:6" ht="11.1" customHeight="1" x14ac:dyDescent="0.25">
      <c r="A40" s="503" t="s">
        <v>463</v>
      </c>
      <c r="B40" s="333"/>
      <c r="C40" s="333"/>
      <c r="D40" s="491"/>
      <c r="E40" s="333"/>
      <c r="F40" s="491"/>
    </row>
    <row r="41" spans="1:6" ht="11.1" customHeight="1" x14ac:dyDescent="0.25">
      <c r="A41" s="502" t="s">
        <v>462</v>
      </c>
      <c r="B41" s="490"/>
      <c r="C41" s="490"/>
      <c r="D41" s="322"/>
      <c r="E41" s="490"/>
      <c r="F41" s="489"/>
    </row>
    <row r="42" spans="1:6" x14ac:dyDescent="0.2">
      <c r="A42" s="750" t="s">
        <v>563</v>
      </c>
      <c r="B42" s="488"/>
    </row>
    <row r="44" spans="1:6" x14ac:dyDescent="0.25">
      <c r="A44" s="487"/>
    </row>
  </sheetData>
  <mergeCells count="5">
    <mergeCell ref="A2:F2"/>
    <mergeCell ref="A3:A4"/>
    <mergeCell ref="C3:D3"/>
    <mergeCell ref="E3:F3"/>
    <mergeCell ref="A1:F1"/>
  </mergeCells>
  <hyperlinks>
    <hyperlink ref="H1" location="Indice!A1" display="INICIO"/>
  </hyperlinks>
  <printOptions horizontalCentered="1"/>
  <pageMargins left="0.70866141732283472" right="0.70866141732283472" top="1.1023622047244095" bottom="0.74803149606299213" header="0" footer="0.31496062992125984"/>
  <pageSetup paperSize="9" scale="86" firstPageNumber="102" fitToWidth="0" fitToHeight="0" orientation="landscape" useFirstPageNumber="1" r:id="rId1"/>
  <headerFooter scaleWithDoc="0">
    <oddHeader>&amp;C&amp;G</oddHeader>
    <oddFooter>&amp;C&amp;"-,Negrita"&amp;20 &amp;P</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H43"/>
  <sheetViews>
    <sheetView showGridLines="0" topLeftCell="A13"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50.1" customHeight="1" x14ac:dyDescent="0.25">
      <c r="A1" s="773" t="s">
        <v>646</v>
      </c>
      <c r="B1" s="773"/>
      <c r="C1" s="773"/>
      <c r="D1" s="773"/>
      <c r="E1" s="773"/>
      <c r="F1" s="773"/>
      <c r="H1" s="687" t="s">
        <v>344</v>
      </c>
    </row>
    <row r="2" spans="1:8" ht="9.9499999999999993" customHeight="1" x14ac:dyDescent="0.25">
      <c r="A2" s="901"/>
      <c r="B2" s="901"/>
      <c r="C2" s="901"/>
      <c r="D2" s="901"/>
      <c r="E2" s="901"/>
      <c r="F2" s="901"/>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ht="9.9499999999999993" customHeight="1" x14ac:dyDescent="0.25">
      <c r="A5" s="500"/>
      <c r="B5" s="491"/>
      <c r="C5" s="491"/>
      <c r="D5" s="491"/>
      <c r="E5" s="333"/>
      <c r="F5" s="491"/>
    </row>
    <row r="6" spans="1:8" ht="12" customHeight="1" x14ac:dyDescent="0.25">
      <c r="A6" s="585" t="s">
        <v>0</v>
      </c>
      <c r="B6" s="586">
        <v>14472879</v>
      </c>
      <c r="C6" s="586">
        <f>SUM(C7+C19+C26+C33+C35+C36)</f>
        <v>76354</v>
      </c>
      <c r="D6" s="592">
        <f t="shared" ref="D6:D35" si="0">C6/B6*1000</f>
        <v>5.2756607721241915</v>
      </c>
      <c r="E6" s="586">
        <f>SUM(E7+E19+E26+E33+E35+E36)</f>
        <v>17111</v>
      </c>
      <c r="F6" s="592">
        <f t="shared" ref="F6:F35" si="1">E6/B6*10000</f>
        <v>11.822803189330887</v>
      </c>
    </row>
    <row r="7" spans="1:8" ht="12" customHeight="1" x14ac:dyDescent="0.25">
      <c r="A7" s="585" t="s">
        <v>473</v>
      </c>
      <c r="B7" s="586">
        <f>SUM(B8:B18)</f>
        <v>6462806</v>
      </c>
      <c r="C7" s="586">
        <f>SUM(C8:C18)</f>
        <v>40768</v>
      </c>
      <c r="D7" s="592">
        <f t="shared" si="0"/>
        <v>6.3080958951885604</v>
      </c>
      <c r="E7" s="586">
        <f>SUM(E8:E18)</f>
        <v>8686</v>
      </c>
      <c r="F7" s="592">
        <f t="shared" si="1"/>
        <v>13.43998257103803</v>
      </c>
    </row>
    <row r="8" spans="1:8" ht="12" customHeight="1" x14ac:dyDescent="0.2">
      <c r="A8" s="604" t="s">
        <v>433</v>
      </c>
      <c r="B8" s="594">
        <v>714015</v>
      </c>
      <c r="C8" s="594">
        <v>4389</v>
      </c>
      <c r="D8" s="589">
        <f t="shared" si="0"/>
        <v>6.1469296863511271</v>
      </c>
      <c r="E8" s="594">
        <v>976</v>
      </c>
      <c r="F8" s="589">
        <f t="shared" si="1"/>
        <v>13.669180619454773</v>
      </c>
    </row>
    <row r="9" spans="1:8" ht="12" customHeight="1" x14ac:dyDescent="0.2">
      <c r="A9" s="604" t="s">
        <v>432</v>
      </c>
      <c r="B9" s="594">
        <v>188551</v>
      </c>
      <c r="C9" s="594">
        <v>887</v>
      </c>
      <c r="D9" s="589">
        <f t="shared" si="0"/>
        <v>4.7042975110182397</v>
      </c>
      <c r="E9" s="594">
        <v>145</v>
      </c>
      <c r="F9" s="589">
        <f t="shared" si="1"/>
        <v>7.6902270473240657</v>
      </c>
    </row>
    <row r="10" spans="1:8" ht="12" customHeight="1" x14ac:dyDescent="0.2">
      <c r="A10" s="604" t="s">
        <v>431</v>
      </c>
      <c r="B10" s="594">
        <v>231539</v>
      </c>
      <c r="C10" s="594">
        <v>1469</v>
      </c>
      <c r="D10" s="589">
        <f t="shared" si="0"/>
        <v>6.3445035177659053</v>
      </c>
      <c r="E10" s="594">
        <v>298</v>
      </c>
      <c r="F10" s="589">
        <f t="shared" si="1"/>
        <v>12.870401962520354</v>
      </c>
    </row>
    <row r="11" spans="1:8" ht="12" customHeight="1" x14ac:dyDescent="0.2">
      <c r="A11" s="604" t="s">
        <v>430</v>
      </c>
      <c r="B11" s="594">
        <v>169279</v>
      </c>
      <c r="C11" s="594">
        <v>785</v>
      </c>
      <c r="D11" s="589">
        <f t="shared" si="0"/>
        <v>4.6373147289386161</v>
      </c>
      <c r="E11" s="594">
        <v>142</v>
      </c>
      <c r="F11" s="589">
        <f t="shared" si="1"/>
        <v>8.3885183631755851</v>
      </c>
    </row>
    <row r="12" spans="1:8" ht="12" customHeight="1" x14ac:dyDescent="0.2">
      <c r="A12" s="604" t="s">
        <v>429</v>
      </c>
      <c r="B12" s="594">
        <v>411193</v>
      </c>
      <c r="C12" s="594">
        <v>2470</v>
      </c>
      <c r="D12" s="589">
        <f t="shared" si="0"/>
        <v>6.0069115962577184</v>
      </c>
      <c r="E12" s="594">
        <v>321</v>
      </c>
      <c r="F12" s="589">
        <f t="shared" si="1"/>
        <v>7.8065531271203552</v>
      </c>
    </row>
    <row r="13" spans="1:8" ht="12" customHeight="1" x14ac:dyDescent="0.2">
      <c r="A13" s="604" t="s">
        <v>428</v>
      </c>
      <c r="B13" s="594">
        <v>463935</v>
      </c>
      <c r="C13" s="594">
        <v>3384</v>
      </c>
      <c r="D13" s="589">
        <f t="shared" si="0"/>
        <v>7.2941252546154098</v>
      </c>
      <c r="E13" s="594">
        <v>500</v>
      </c>
      <c r="F13" s="589">
        <f t="shared" si="1"/>
        <v>10.77737183010551</v>
      </c>
    </row>
    <row r="14" spans="1:8" ht="12" customHeight="1" x14ac:dyDescent="0.2">
      <c r="A14" s="604" t="s">
        <v>427</v>
      </c>
      <c r="B14" s="594">
        <v>401386</v>
      </c>
      <c r="C14" s="594">
        <v>2738</v>
      </c>
      <c r="D14" s="589">
        <f t="shared" si="0"/>
        <v>6.8213639738306773</v>
      </c>
      <c r="E14" s="594">
        <v>515</v>
      </c>
      <c r="F14" s="589">
        <f t="shared" si="1"/>
        <v>12.83054217137618</v>
      </c>
    </row>
    <row r="15" spans="1:8" ht="12" customHeight="1" x14ac:dyDescent="0.2">
      <c r="A15" s="604" t="s">
        <v>426</v>
      </c>
      <c r="B15" s="594">
        <v>457614</v>
      </c>
      <c r="C15" s="594">
        <v>2392</v>
      </c>
      <c r="D15" s="589">
        <f t="shared" si="0"/>
        <v>5.2271128068634267</v>
      </c>
      <c r="E15" s="594">
        <v>483</v>
      </c>
      <c r="F15" s="589">
        <f t="shared" si="1"/>
        <v>10.55474701385884</v>
      </c>
    </row>
    <row r="16" spans="1:8" ht="12" customHeight="1" x14ac:dyDescent="0.2">
      <c r="A16" s="604" t="s">
        <v>425</v>
      </c>
      <c r="B16" s="594">
        <v>2555387</v>
      </c>
      <c r="C16" s="594">
        <v>17224</v>
      </c>
      <c r="D16" s="589">
        <f t="shared" si="0"/>
        <v>6.7402706517642921</v>
      </c>
      <c r="E16" s="594">
        <v>4361</v>
      </c>
      <c r="F16" s="589">
        <f t="shared" si="1"/>
        <v>17.06590821664194</v>
      </c>
    </row>
    <row r="17" spans="1:7" ht="12" customHeight="1" x14ac:dyDescent="0.2">
      <c r="A17" s="604" t="s">
        <v>424</v>
      </c>
      <c r="B17" s="594">
        <v>509740</v>
      </c>
      <c r="C17" s="594">
        <v>3459</v>
      </c>
      <c r="D17" s="589">
        <f t="shared" si="0"/>
        <v>6.785812374936242</v>
      </c>
      <c r="E17" s="594">
        <v>641</v>
      </c>
      <c r="F17" s="589">
        <f t="shared" si="1"/>
        <v>12.575038254796564</v>
      </c>
    </row>
    <row r="18" spans="1:7" ht="25.5" x14ac:dyDescent="0.2">
      <c r="A18" s="606" t="s">
        <v>472</v>
      </c>
      <c r="B18" s="594">
        <v>360167</v>
      </c>
      <c r="C18" s="594">
        <v>1571</v>
      </c>
      <c r="D18" s="589">
        <f t="shared" si="0"/>
        <v>4.3618654679634723</v>
      </c>
      <c r="E18" s="594">
        <v>304</v>
      </c>
      <c r="F18" s="589">
        <f t="shared" si="1"/>
        <v>8.4405289768357452</v>
      </c>
    </row>
    <row r="19" spans="1:7" ht="12" customHeight="1" x14ac:dyDescent="0.2">
      <c r="A19" s="607" t="s">
        <v>471</v>
      </c>
      <c r="B19" s="586">
        <f>SUM(B20:B25)</f>
        <v>7239241</v>
      </c>
      <c r="C19" s="586">
        <f>SUM(C20:C25)</f>
        <v>31084</v>
      </c>
      <c r="D19" s="592">
        <f t="shared" si="0"/>
        <v>4.2938203051949779</v>
      </c>
      <c r="E19" s="586">
        <f>SUM(E20:E25)</f>
        <v>7022</v>
      </c>
      <c r="F19" s="592">
        <f t="shared" si="1"/>
        <v>9.6999119106547216</v>
      </c>
    </row>
    <row r="20" spans="1:7" ht="12" customHeight="1" x14ac:dyDescent="0.2">
      <c r="A20" s="604" t="s">
        <v>470</v>
      </c>
      <c r="B20" s="594">
        <v>607959</v>
      </c>
      <c r="C20" s="594">
        <v>2939</v>
      </c>
      <c r="D20" s="589">
        <f t="shared" si="0"/>
        <v>4.834207569918366</v>
      </c>
      <c r="E20" s="594">
        <v>1023</v>
      </c>
      <c r="F20" s="589">
        <f t="shared" si="1"/>
        <v>16.826792596211256</v>
      </c>
    </row>
    <row r="21" spans="1:7" ht="12" customHeight="1" x14ac:dyDescent="0.2">
      <c r="A21" s="604" t="s">
        <v>422</v>
      </c>
      <c r="B21" s="594">
        <v>527753</v>
      </c>
      <c r="C21" s="594">
        <v>1541</v>
      </c>
      <c r="D21" s="589">
        <f t="shared" si="0"/>
        <v>2.9199265565520234</v>
      </c>
      <c r="E21" s="594">
        <v>327</v>
      </c>
      <c r="F21" s="589">
        <f t="shared" si="1"/>
        <v>6.1960803633517951</v>
      </c>
    </row>
    <row r="22" spans="1:7" ht="12" customHeight="1" x14ac:dyDescent="0.2">
      <c r="A22" s="604" t="s">
        <v>421</v>
      </c>
      <c r="B22" s="594">
        <v>3647031</v>
      </c>
      <c r="C22" s="594">
        <v>17201</v>
      </c>
      <c r="D22" s="589">
        <f t="shared" si="0"/>
        <v>4.7164392076733099</v>
      </c>
      <c r="E22" s="594">
        <v>4209</v>
      </c>
      <c r="F22" s="589">
        <f t="shared" si="1"/>
        <v>11.540894497469312</v>
      </c>
    </row>
    <row r="23" spans="1:7" ht="12" customHeight="1" x14ac:dyDescent="0.2">
      <c r="A23" s="604" t="s">
        <v>469</v>
      </c>
      <c r="B23" s="594">
        <v>776460</v>
      </c>
      <c r="C23" s="594">
        <v>2352</v>
      </c>
      <c r="D23" s="589">
        <f t="shared" si="0"/>
        <v>3.0291322154393012</v>
      </c>
      <c r="E23" s="594">
        <v>344</v>
      </c>
      <c r="F23" s="589">
        <f t="shared" si="1"/>
        <v>4.4303634443499993</v>
      </c>
    </row>
    <row r="24" spans="1:7" ht="12" customHeight="1" x14ac:dyDescent="0.2">
      <c r="A24" s="604" t="s">
        <v>420</v>
      </c>
      <c r="B24" s="594">
        <v>1379329</v>
      </c>
      <c r="C24" s="594">
        <v>5295</v>
      </c>
      <c r="D24" s="589">
        <f t="shared" si="0"/>
        <v>3.838823079917844</v>
      </c>
      <c r="E24" s="594">
        <v>1038</v>
      </c>
      <c r="F24" s="589">
        <f t="shared" si="1"/>
        <v>7.5253982189890882</v>
      </c>
      <c r="G24" s="488"/>
    </row>
    <row r="25" spans="1:7" ht="12" customHeight="1" x14ac:dyDescent="0.2">
      <c r="A25" s="604" t="s">
        <v>325</v>
      </c>
      <c r="B25" s="594">
        <v>300709</v>
      </c>
      <c r="C25" s="594">
        <v>1756</v>
      </c>
      <c r="D25" s="589">
        <f t="shared" si="0"/>
        <v>5.8395325713563615</v>
      </c>
      <c r="E25" s="594">
        <v>81</v>
      </c>
      <c r="F25" s="589">
        <f t="shared" si="1"/>
        <v>2.693634044873948</v>
      </c>
    </row>
    <row r="26" spans="1:7" ht="12" customHeight="1" x14ac:dyDescent="0.2">
      <c r="A26" s="607" t="s">
        <v>33</v>
      </c>
      <c r="B26" s="586">
        <f>SUM(B27:B32)</f>
        <v>714054</v>
      </c>
      <c r="C26" s="586">
        <f>SUM(C27:C32)</f>
        <v>2700</v>
      </c>
      <c r="D26" s="592">
        <f t="shared" si="0"/>
        <v>3.7812266299187454</v>
      </c>
      <c r="E26" s="586">
        <f>SUM(E27:E32)</f>
        <v>572</v>
      </c>
      <c r="F26" s="592">
        <f t="shared" si="1"/>
        <v>8.0105986381982319</v>
      </c>
    </row>
    <row r="27" spans="1:7" ht="12" customHeight="1" x14ac:dyDescent="0.2">
      <c r="A27" s="604" t="s">
        <v>468</v>
      </c>
      <c r="B27" s="594">
        <v>145352</v>
      </c>
      <c r="C27" s="594">
        <v>377</v>
      </c>
      <c r="D27" s="589">
        <f t="shared" si="0"/>
        <v>2.5937035610105124</v>
      </c>
      <c r="E27" s="594">
        <v>137</v>
      </c>
      <c r="F27" s="589">
        <f t="shared" si="1"/>
        <v>9.425394903406902</v>
      </c>
    </row>
    <row r="28" spans="1:7" ht="12" customHeight="1" x14ac:dyDescent="0.2">
      <c r="A28" s="604" t="s">
        <v>417</v>
      </c>
      <c r="B28" s="594">
        <v>101017</v>
      </c>
      <c r="C28" s="594">
        <v>431</v>
      </c>
      <c r="D28" s="589">
        <f t="shared" si="0"/>
        <v>4.2666085906332603</v>
      </c>
      <c r="E28" s="594">
        <v>67</v>
      </c>
      <c r="F28" s="589">
        <f t="shared" si="1"/>
        <v>6.6325469970401016</v>
      </c>
    </row>
    <row r="29" spans="1:7" ht="12" customHeight="1" x14ac:dyDescent="0.2">
      <c r="A29" s="604" t="s">
        <v>416</v>
      </c>
      <c r="B29" s="594">
        <v>81047</v>
      </c>
      <c r="C29" s="594">
        <v>331</v>
      </c>
      <c r="D29" s="589">
        <f t="shared" si="0"/>
        <v>4.0840499956815179</v>
      </c>
      <c r="E29" s="594">
        <v>69</v>
      </c>
      <c r="F29" s="589">
        <f t="shared" si="1"/>
        <v>8.5135785408466695</v>
      </c>
    </row>
    <row r="30" spans="1:7" ht="12" customHeight="1" x14ac:dyDescent="0.2">
      <c r="A30" s="604" t="s">
        <v>467</v>
      </c>
      <c r="B30" s="594">
        <v>91691</v>
      </c>
      <c r="C30" s="594">
        <v>406</v>
      </c>
      <c r="D30" s="589">
        <f t="shared" si="0"/>
        <v>4.4279154987948646</v>
      </c>
      <c r="E30" s="594">
        <v>95</v>
      </c>
      <c r="F30" s="589">
        <f t="shared" si="1"/>
        <v>10.360886019347591</v>
      </c>
    </row>
    <row r="31" spans="1:7" ht="12" customHeight="1" x14ac:dyDescent="0.2">
      <c r="A31" s="604" t="s">
        <v>414</v>
      </c>
      <c r="B31" s="594">
        <v>169667</v>
      </c>
      <c r="C31" s="594">
        <v>557</v>
      </c>
      <c r="D31" s="589">
        <f t="shared" si="0"/>
        <v>3.2829012123748282</v>
      </c>
      <c r="E31" s="594">
        <v>134</v>
      </c>
      <c r="F31" s="589">
        <f t="shared" si="1"/>
        <v>7.8978233834511133</v>
      </c>
    </row>
    <row r="32" spans="1:7" ht="12" customHeight="1" x14ac:dyDescent="0.2">
      <c r="A32" s="604" t="s">
        <v>413</v>
      </c>
      <c r="B32" s="594">
        <v>125280</v>
      </c>
      <c r="C32" s="594">
        <v>598</v>
      </c>
      <c r="D32" s="589">
        <f t="shared" si="0"/>
        <v>4.7733077905491692</v>
      </c>
      <c r="E32" s="594">
        <v>70</v>
      </c>
      <c r="F32" s="589">
        <f t="shared" si="1"/>
        <v>5.587484035759898</v>
      </c>
    </row>
    <row r="33" spans="1:6" ht="12" customHeight="1" x14ac:dyDescent="0.2">
      <c r="A33" s="607" t="s">
        <v>40</v>
      </c>
      <c r="B33" s="586">
        <f>SUM(B34)</f>
        <v>24212</v>
      </c>
      <c r="C33" s="586">
        <v>220</v>
      </c>
      <c r="D33" s="592">
        <f t="shared" si="0"/>
        <v>9.0864034363125725</v>
      </c>
      <c r="E33" s="586">
        <v>23</v>
      </c>
      <c r="F33" s="592">
        <f t="shared" si="1"/>
        <v>9.4994217743267804</v>
      </c>
    </row>
    <row r="34" spans="1:6" ht="12" customHeight="1" x14ac:dyDescent="0.2">
      <c r="A34" s="604" t="s">
        <v>411</v>
      </c>
      <c r="B34" s="594">
        <v>24212</v>
      </c>
      <c r="C34" s="594">
        <v>220</v>
      </c>
      <c r="D34" s="589">
        <f t="shared" si="0"/>
        <v>9.0864034363125725</v>
      </c>
      <c r="E34" s="594">
        <v>23</v>
      </c>
      <c r="F34" s="589">
        <f t="shared" si="1"/>
        <v>9.4994217743267804</v>
      </c>
    </row>
    <row r="35" spans="1:6" ht="12" customHeight="1" x14ac:dyDescent="0.2">
      <c r="A35" s="607" t="s">
        <v>466</v>
      </c>
      <c r="B35" s="586">
        <v>32566</v>
      </c>
      <c r="C35" s="586">
        <v>18</v>
      </c>
      <c r="D35" s="592">
        <f t="shared" si="0"/>
        <v>0.55272369956396239</v>
      </c>
      <c r="E35" s="586">
        <v>3</v>
      </c>
      <c r="F35" s="592">
        <f t="shared" si="1"/>
        <v>0.92120616593993732</v>
      </c>
    </row>
    <row r="36" spans="1:6" ht="12" customHeight="1" x14ac:dyDescent="0.2">
      <c r="A36" s="607" t="s">
        <v>465</v>
      </c>
      <c r="B36" s="596" t="s">
        <v>361</v>
      </c>
      <c r="C36" s="586">
        <v>1564</v>
      </c>
      <c r="D36" s="584" t="s">
        <v>361</v>
      </c>
      <c r="E36" s="586">
        <v>805</v>
      </c>
      <c r="F36" s="587" t="s">
        <v>361</v>
      </c>
    </row>
    <row r="37" spans="1:6" ht="11.1" customHeight="1" x14ac:dyDescent="0.25">
      <c r="A37" s="453" t="s">
        <v>535</v>
      </c>
      <c r="B37" s="494"/>
      <c r="C37" s="494"/>
      <c r="D37" s="493"/>
      <c r="E37" s="333"/>
      <c r="F37" s="491"/>
    </row>
    <row r="38" spans="1:6" ht="11.1" customHeight="1" x14ac:dyDescent="0.25">
      <c r="A38" s="503" t="s">
        <v>464</v>
      </c>
      <c r="B38" s="494"/>
      <c r="C38" s="494"/>
      <c r="D38" s="493"/>
      <c r="E38" s="494"/>
      <c r="F38" s="493"/>
    </row>
    <row r="39" spans="1:6" ht="11.1" customHeight="1" x14ac:dyDescent="0.25">
      <c r="A39" s="503" t="s">
        <v>463</v>
      </c>
      <c r="B39" s="333"/>
      <c r="C39" s="333"/>
      <c r="D39" s="491"/>
      <c r="E39" s="333"/>
      <c r="F39" s="491"/>
    </row>
    <row r="40" spans="1:6" ht="11.1" customHeight="1" x14ac:dyDescent="0.25">
      <c r="A40" s="502" t="s">
        <v>462</v>
      </c>
      <c r="B40" s="490"/>
      <c r="C40" s="490"/>
      <c r="D40" s="322"/>
      <c r="E40" s="490"/>
      <c r="F40" s="489"/>
    </row>
    <row r="41" spans="1:6" x14ac:dyDescent="0.2">
      <c r="A41" s="750" t="s">
        <v>563</v>
      </c>
    </row>
    <row r="43" spans="1:6" x14ac:dyDescent="0.25">
      <c r="A43" s="487"/>
    </row>
  </sheetData>
  <mergeCells count="5">
    <mergeCell ref="A2:F2"/>
    <mergeCell ref="A3:A4"/>
    <mergeCell ref="C3:D3"/>
    <mergeCell ref="E3:F3"/>
    <mergeCell ref="A1:F1"/>
  </mergeCells>
  <hyperlinks>
    <hyperlink ref="H1" location="Indice!A47" display="INICIO"/>
  </hyperlinks>
  <printOptions horizontalCentered="1"/>
  <pageMargins left="0.70866141732283472" right="0.70866141732283472" top="1.1023622047244095" bottom="0.74803149606299213" header="0" footer="0.31496062992125984"/>
  <pageSetup paperSize="9" scale="88" firstPageNumber="103" fitToWidth="0" orientation="landscape" useFirstPageNumber="1" r:id="rId1"/>
  <headerFooter scaleWithDoc="0">
    <oddHeader>&amp;C&amp;G</oddHeader>
    <oddFooter>&amp;C&amp;"-,Negrita"&amp;20 &amp;P</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H41"/>
  <sheetViews>
    <sheetView showGridLines="0" topLeftCell="A16"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46.5" customHeight="1" x14ac:dyDescent="0.25">
      <c r="A1" s="773" t="s">
        <v>647</v>
      </c>
      <c r="B1" s="773"/>
      <c r="C1" s="773"/>
      <c r="D1" s="773"/>
      <c r="E1" s="773"/>
      <c r="F1" s="773"/>
      <c r="H1" s="687" t="s">
        <v>344</v>
      </c>
    </row>
    <row r="2" spans="1:8" ht="9.9499999999999993" customHeight="1" x14ac:dyDescent="0.25">
      <c r="A2" s="901"/>
      <c r="B2" s="901"/>
      <c r="C2" s="901"/>
      <c r="D2" s="901"/>
      <c r="E2" s="901"/>
      <c r="F2" s="901"/>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ht="9.9499999999999993" customHeight="1" x14ac:dyDescent="0.25">
      <c r="A5" s="500"/>
      <c r="B5" s="491"/>
      <c r="C5" s="491"/>
      <c r="D5" s="491"/>
      <c r="E5" s="333"/>
      <c r="F5" s="491"/>
    </row>
    <row r="6" spans="1:8" ht="12" customHeight="1" x14ac:dyDescent="0.25">
      <c r="A6" s="585" t="s">
        <v>0</v>
      </c>
      <c r="B6" s="586">
        <v>14213955</v>
      </c>
      <c r="C6" s="586">
        <f>SUM(C7+C18+C24+C31+C33+C34)</f>
        <v>76154</v>
      </c>
      <c r="D6" s="592">
        <f t="shared" ref="D6:D33" si="0">C6/B6*1000</f>
        <v>5.3576924930464465</v>
      </c>
      <c r="E6" s="586">
        <f>SUM(E7+E18+E24+E31+E33+E34)</f>
        <v>14942</v>
      </c>
      <c r="F6" s="592">
        <f t="shared" ref="F6:F33" si="1">E6/B6*10000</f>
        <v>10.512204379428526</v>
      </c>
    </row>
    <row r="7" spans="1:8" ht="12" customHeight="1" x14ac:dyDescent="0.25">
      <c r="A7" s="585" t="s">
        <v>473</v>
      </c>
      <c r="B7" s="586">
        <f>SUM(B8:B17)</f>
        <v>6001931</v>
      </c>
      <c r="C7" s="586">
        <f>SUM(C8:C17)</f>
        <v>41847</v>
      </c>
      <c r="D7" s="592">
        <f t="shared" si="0"/>
        <v>6.9722560955799056</v>
      </c>
      <c r="E7" s="586">
        <f>SUM(E8:E17)</f>
        <v>7839</v>
      </c>
      <c r="F7" s="592">
        <f t="shared" si="1"/>
        <v>13.060796600294138</v>
      </c>
    </row>
    <row r="8" spans="1:8" ht="12" customHeight="1" x14ac:dyDescent="0.2">
      <c r="A8" s="604" t="s">
        <v>433</v>
      </c>
      <c r="B8" s="594">
        <v>701787</v>
      </c>
      <c r="C8" s="594">
        <v>4489</v>
      </c>
      <c r="D8" s="589">
        <f t="shared" si="0"/>
        <v>6.3965277213741487</v>
      </c>
      <c r="E8" s="594">
        <v>958</v>
      </c>
      <c r="F8" s="589">
        <f t="shared" si="1"/>
        <v>13.650865576022353</v>
      </c>
    </row>
    <row r="9" spans="1:8" ht="12" customHeight="1" x14ac:dyDescent="0.2">
      <c r="A9" s="604" t="s">
        <v>432</v>
      </c>
      <c r="B9" s="594">
        <v>187078</v>
      </c>
      <c r="C9" s="594">
        <v>967</v>
      </c>
      <c r="D9" s="589">
        <f t="shared" si="0"/>
        <v>5.1689669549599628</v>
      </c>
      <c r="E9" s="594">
        <v>97</v>
      </c>
      <c r="F9" s="589">
        <f t="shared" si="1"/>
        <v>5.1850030468574602</v>
      </c>
    </row>
    <row r="10" spans="1:8" ht="12" customHeight="1" x14ac:dyDescent="0.2">
      <c r="A10" s="604" t="s">
        <v>431</v>
      </c>
      <c r="B10" s="594">
        <v>229505</v>
      </c>
      <c r="C10" s="594">
        <v>1468</v>
      </c>
      <c r="D10" s="589">
        <f t="shared" si="0"/>
        <v>6.3963748066490931</v>
      </c>
      <c r="E10" s="594">
        <v>222</v>
      </c>
      <c r="F10" s="589">
        <f t="shared" si="1"/>
        <v>9.6729918738153842</v>
      </c>
    </row>
    <row r="11" spans="1:8" ht="12" customHeight="1" x14ac:dyDescent="0.2">
      <c r="A11" s="604" t="s">
        <v>430</v>
      </c>
      <c r="B11" s="594">
        <v>168100</v>
      </c>
      <c r="C11" s="594">
        <v>848</v>
      </c>
      <c r="D11" s="589">
        <f t="shared" si="0"/>
        <v>5.0446162998215351</v>
      </c>
      <c r="E11" s="594">
        <v>145</v>
      </c>
      <c r="F11" s="589">
        <f t="shared" si="1"/>
        <v>8.6258179654967293</v>
      </c>
    </row>
    <row r="12" spans="1:8" ht="12" customHeight="1" x14ac:dyDescent="0.2">
      <c r="A12" s="604" t="s">
        <v>429</v>
      </c>
      <c r="B12" s="594">
        <v>404685</v>
      </c>
      <c r="C12" s="594">
        <v>2555</v>
      </c>
      <c r="D12" s="589">
        <f t="shared" si="0"/>
        <v>6.3135525161545401</v>
      </c>
      <c r="E12" s="594">
        <v>286</v>
      </c>
      <c r="F12" s="589">
        <f t="shared" si="1"/>
        <v>7.067225125715062</v>
      </c>
    </row>
    <row r="13" spans="1:8" ht="12" customHeight="1" x14ac:dyDescent="0.2">
      <c r="A13" s="604" t="s">
        <v>428</v>
      </c>
      <c r="B13" s="594">
        <v>458010</v>
      </c>
      <c r="C13" s="594">
        <v>3587</v>
      </c>
      <c r="D13" s="589">
        <f t="shared" si="0"/>
        <v>7.8317067312940765</v>
      </c>
      <c r="E13" s="594">
        <v>416</v>
      </c>
      <c r="F13" s="589">
        <f t="shared" si="1"/>
        <v>9.0827711185345308</v>
      </c>
    </row>
    <row r="14" spans="1:8" ht="12" customHeight="1" x14ac:dyDescent="0.2">
      <c r="A14" s="604" t="s">
        <v>427</v>
      </c>
      <c r="B14" s="594">
        <v>395473</v>
      </c>
      <c r="C14" s="594">
        <v>2849</v>
      </c>
      <c r="D14" s="589">
        <f t="shared" si="0"/>
        <v>7.2040316279493162</v>
      </c>
      <c r="E14" s="594">
        <v>426</v>
      </c>
      <c r="F14" s="589">
        <f t="shared" si="1"/>
        <v>10.771911103918599</v>
      </c>
    </row>
    <row r="15" spans="1:8" ht="12" customHeight="1" x14ac:dyDescent="0.2">
      <c r="A15" s="604" t="s">
        <v>426</v>
      </c>
      <c r="B15" s="594">
        <v>452834</v>
      </c>
      <c r="C15" s="594">
        <v>2606</v>
      </c>
      <c r="D15" s="589">
        <f t="shared" si="0"/>
        <v>5.7548682298590652</v>
      </c>
      <c r="E15" s="594">
        <v>421</v>
      </c>
      <c r="F15" s="589">
        <f t="shared" si="1"/>
        <v>9.2970050835405473</v>
      </c>
    </row>
    <row r="16" spans="1:8" ht="12" customHeight="1" x14ac:dyDescent="0.2">
      <c r="A16" s="604" t="s">
        <v>425</v>
      </c>
      <c r="B16" s="594">
        <v>2501606</v>
      </c>
      <c r="C16" s="594">
        <v>18956</v>
      </c>
      <c r="D16" s="589">
        <f t="shared" si="0"/>
        <v>7.5775321933190112</v>
      </c>
      <c r="E16" s="594">
        <v>4192</v>
      </c>
      <c r="F16" s="589">
        <f t="shared" si="1"/>
        <v>16.757235152138268</v>
      </c>
    </row>
    <row r="17" spans="1:6" ht="12" customHeight="1" x14ac:dyDescent="0.2">
      <c r="A17" s="604" t="s">
        <v>424</v>
      </c>
      <c r="B17" s="594">
        <v>502853</v>
      </c>
      <c r="C17" s="594">
        <v>3522</v>
      </c>
      <c r="D17" s="589">
        <f t="shared" si="0"/>
        <v>7.0040349764245224</v>
      </c>
      <c r="E17" s="594">
        <v>676</v>
      </c>
      <c r="F17" s="589">
        <f t="shared" si="1"/>
        <v>13.443292572580853</v>
      </c>
    </row>
    <row r="18" spans="1:6" ht="12" customHeight="1" x14ac:dyDescent="0.2">
      <c r="A18" s="607" t="s">
        <v>471</v>
      </c>
      <c r="B18" s="586">
        <f>SUM(B19:B23)</f>
        <v>6821366</v>
      </c>
      <c r="C18" s="586">
        <f>SUM(C19:C23)</f>
        <v>30004</v>
      </c>
      <c r="D18" s="592">
        <f t="shared" si="0"/>
        <v>4.3985324933451748</v>
      </c>
      <c r="E18" s="586">
        <f>SUM(E19:E23)</f>
        <v>5961</v>
      </c>
      <c r="F18" s="592">
        <f t="shared" si="1"/>
        <v>8.7387189017566289</v>
      </c>
    </row>
    <row r="19" spans="1:6" ht="12" customHeight="1" x14ac:dyDescent="0.2">
      <c r="A19" s="604" t="s">
        <v>470</v>
      </c>
      <c r="B19" s="594">
        <v>599802</v>
      </c>
      <c r="C19" s="594">
        <v>3076</v>
      </c>
      <c r="D19" s="589">
        <f t="shared" si="0"/>
        <v>5.128359025144964</v>
      </c>
      <c r="E19" s="594">
        <v>827</v>
      </c>
      <c r="F19" s="589">
        <f t="shared" si="1"/>
        <v>13.787883334833827</v>
      </c>
    </row>
    <row r="20" spans="1:6" ht="12" customHeight="1" x14ac:dyDescent="0.2">
      <c r="A20" s="604" t="s">
        <v>422</v>
      </c>
      <c r="B20" s="594">
        <v>516182</v>
      </c>
      <c r="C20" s="594">
        <v>1332</v>
      </c>
      <c r="D20" s="589">
        <f t="shared" si="0"/>
        <v>2.5804851777086375</v>
      </c>
      <c r="E20" s="594">
        <v>159</v>
      </c>
      <c r="F20" s="589">
        <f t="shared" si="1"/>
        <v>3.0803088833008512</v>
      </c>
    </row>
    <row r="21" spans="1:6" ht="12" customHeight="1" x14ac:dyDescent="0.2">
      <c r="A21" s="604" t="s">
        <v>421</v>
      </c>
      <c r="B21" s="594">
        <v>3583448</v>
      </c>
      <c r="C21" s="594">
        <v>18043</v>
      </c>
      <c r="D21" s="589">
        <f t="shared" si="0"/>
        <v>5.0350946909233789</v>
      </c>
      <c r="E21" s="594">
        <v>3869</v>
      </c>
      <c r="F21" s="589">
        <f t="shared" si="1"/>
        <v>10.796863802683895</v>
      </c>
    </row>
    <row r="22" spans="1:6" ht="12" customHeight="1" x14ac:dyDescent="0.2">
      <c r="A22" s="604" t="s">
        <v>469</v>
      </c>
      <c r="B22" s="594">
        <v>762424</v>
      </c>
      <c r="C22" s="594">
        <v>2319</v>
      </c>
      <c r="D22" s="589">
        <f t="shared" si="0"/>
        <v>3.0416146396230967</v>
      </c>
      <c r="E22" s="594">
        <v>222</v>
      </c>
      <c r="F22" s="589">
        <f t="shared" si="1"/>
        <v>2.9117656317219813</v>
      </c>
    </row>
    <row r="23" spans="1:6" ht="12" customHeight="1" x14ac:dyDescent="0.2">
      <c r="A23" s="604" t="s">
        <v>420</v>
      </c>
      <c r="B23" s="594">
        <v>1359510</v>
      </c>
      <c r="C23" s="594">
        <v>5234</v>
      </c>
      <c r="D23" s="589">
        <f t="shared" si="0"/>
        <v>3.8499165140381457</v>
      </c>
      <c r="E23" s="594">
        <v>884</v>
      </c>
      <c r="F23" s="589">
        <f t="shared" si="1"/>
        <v>6.5023427558458557</v>
      </c>
    </row>
    <row r="24" spans="1:6" ht="12" customHeight="1" x14ac:dyDescent="0.2">
      <c r="A24" s="607" t="s">
        <v>33</v>
      </c>
      <c r="B24" s="586">
        <f>SUM(B25:B30)</f>
        <v>691907</v>
      </c>
      <c r="C24" s="586">
        <f>SUM(C25:C30)</f>
        <v>2763</v>
      </c>
      <c r="D24" s="592">
        <f t="shared" si="0"/>
        <v>3.9933112398053496</v>
      </c>
      <c r="E24" s="586">
        <f>SUM(E25:E30)</f>
        <v>450</v>
      </c>
      <c r="F24" s="592">
        <f t="shared" si="1"/>
        <v>6.5037642342106672</v>
      </c>
    </row>
    <row r="25" spans="1:6" ht="12" customHeight="1" x14ac:dyDescent="0.2">
      <c r="A25" s="604" t="s">
        <v>468</v>
      </c>
      <c r="B25" s="594">
        <v>141590</v>
      </c>
      <c r="C25" s="594">
        <v>439</v>
      </c>
      <c r="D25" s="589">
        <f t="shared" si="0"/>
        <v>3.1005014478423614</v>
      </c>
      <c r="E25" s="594">
        <v>111</v>
      </c>
      <c r="F25" s="589">
        <f t="shared" si="1"/>
        <v>7.8395366904442403</v>
      </c>
    </row>
    <row r="26" spans="1:6" ht="12" customHeight="1" x14ac:dyDescent="0.2">
      <c r="A26" s="604" t="s">
        <v>417</v>
      </c>
      <c r="B26" s="594">
        <v>98192</v>
      </c>
      <c r="C26" s="594">
        <v>460</v>
      </c>
      <c r="D26" s="589">
        <f t="shared" si="0"/>
        <v>4.6846993645103465</v>
      </c>
      <c r="E26" s="594">
        <v>71</v>
      </c>
      <c r="F26" s="589">
        <f t="shared" si="1"/>
        <v>7.2307316278311875</v>
      </c>
    </row>
    <row r="27" spans="1:6" ht="12" customHeight="1" x14ac:dyDescent="0.2">
      <c r="A27" s="604" t="s">
        <v>416</v>
      </c>
      <c r="B27" s="594">
        <v>78470</v>
      </c>
      <c r="C27" s="594">
        <v>291</v>
      </c>
      <c r="D27" s="589">
        <f t="shared" si="0"/>
        <v>3.7084236013763223</v>
      </c>
      <c r="E27" s="594">
        <v>49</v>
      </c>
      <c r="F27" s="589">
        <f t="shared" si="1"/>
        <v>6.2444246208742191</v>
      </c>
    </row>
    <row r="28" spans="1:6" ht="12" customHeight="1" x14ac:dyDescent="0.2">
      <c r="A28" s="604" t="s">
        <v>467</v>
      </c>
      <c r="B28" s="594">
        <v>89996</v>
      </c>
      <c r="C28" s="594">
        <v>392</v>
      </c>
      <c r="D28" s="589">
        <f t="shared" si="0"/>
        <v>4.3557491444064178</v>
      </c>
      <c r="E28" s="594">
        <v>68</v>
      </c>
      <c r="F28" s="589">
        <f t="shared" si="1"/>
        <v>7.5558913729499091</v>
      </c>
    </row>
    <row r="29" spans="1:6" ht="12" customHeight="1" x14ac:dyDescent="0.2">
      <c r="A29" s="604" t="s">
        <v>414</v>
      </c>
      <c r="B29" s="594">
        <v>164176</v>
      </c>
      <c r="C29" s="594">
        <v>590</v>
      </c>
      <c r="D29" s="589">
        <f t="shared" si="0"/>
        <v>3.5937043173180001</v>
      </c>
      <c r="E29" s="594">
        <v>104</v>
      </c>
      <c r="F29" s="589">
        <f t="shared" si="1"/>
        <v>6.3346652373063055</v>
      </c>
    </row>
    <row r="30" spans="1:6" ht="12" customHeight="1" x14ac:dyDescent="0.2">
      <c r="A30" s="604" t="s">
        <v>413</v>
      </c>
      <c r="B30" s="594">
        <v>119483</v>
      </c>
      <c r="C30" s="594">
        <v>591</v>
      </c>
      <c r="D30" s="589">
        <f t="shared" si="0"/>
        <v>4.9463103537741775</v>
      </c>
      <c r="E30" s="594">
        <v>47</v>
      </c>
      <c r="F30" s="589">
        <f t="shared" si="1"/>
        <v>3.9336139869270101</v>
      </c>
    </row>
    <row r="31" spans="1:6" ht="12" customHeight="1" x14ac:dyDescent="0.2">
      <c r="A31" s="607" t="s">
        <v>40</v>
      </c>
      <c r="B31" s="586">
        <f>SUM(B32)</f>
        <v>23455</v>
      </c>
      <c r="C31" s="586">
        <f>SUM(C32)</f>
        <v>60</v>
      </c>
      <c r="D31" s="592">
        <f t="shared" si="0"/>
        <v>2.5580899594969089</v>
      </c>
      <c r="E31" s="586">
        <f>SUM(E32)</f>
        <v>12</v>
      </c>
      <c r="F31" s="592">
        <f t="shared" si="1"/>
        <v>5.1161799189938177</v>
      </c>
    </row>
    <row r="32" spans="1:6" ht="12" customHeight="1" x14ac:dyDescent="0.2">
      <c r="A32" s="604" t="s">
        <v>411</v>
      </c>
      <c r="B32" s="594">
        <v>23455</v>
      </c>
      <c r="C32" s="594">
        <v>60</v>
      </c>
      <c r="D32" s="589">
        <f t="shared" si="0"/>
        <v>2.5580899594969089</v>
      </c>
      <c r="E32" s="594">
        <v>12</v>
      </c>
      <c r="F32" s="589">
        <f t="shared" si="1"/>
        <v>5.1161799189938177</v>
      </c>
    </row>
    <row r="33" spans="1:6" ht="12" customHeight="1" x14ac:dyDescent="0.2">
      <c r="A33" s="607" t="s">
        <v>466</v>
      </c>
      <c r="B33" s="586">
        <v>31991</v>
      </c>
      <c r="C33" s="586">
        <v>17</v>
      </c>
      <c r="D33" s="592">
        <f t="shared" si="0"/>
        <v>0.53139945609702732</v>
      </c>
      <c r="E33" s="586">
        <v>12</v>
      </c>
      <c r="F33" s="592">
        <f t="shared" si="1"/>
        <v>3.7510549842143099</v>
      </c>
    </row>
    <row r="34" spans="1:6" ht="12" customHeight="1" x14ac:dyDescent="0.2">
      <c r="A34" s="607" t="s">
        <v>465</v>
      </c>
      <c r="B34" s="596" t="s">
        <v>361</v>
      </c>
      <c r="C34" s="586">
        <v>1463</v>
      </c>
      <c r="D34" s="584" t="s">
        <v>361</v>
      </c>
      <c r="E34" s="586">
        <v>668</v>
      </c>
      <c r="F34" s="587" t="s">
        <v>361</v>
      </c>
    </row>
    <row r="35" spans="1:6" ht="11.1" customHeight="1" x14ac:dyDescent="0.25">
      <c r="A35" s="453" t="s">
        <v>535</v>
      </c>
      <c r="B35" s="494"/>
      <c r="C35" s="494"/>
      <c r="D35" s="493"/>
      <c r="E35" s="333"/>
      <c r="F35" s="491"/>
    </row>
    <row r="36" spans="1:6" ht="11.1" customHeight="1" x14ac:dyDescent="0.25">
      <c r="A36" s="503" t="s">
        <v>464</v>
      </c>
      <c r="B36" s="494"/>
      <c r="C36" s="494"/>
      <c r="D36" s="493"/>
      <c r="E36" s="494"/>
      <c r="F36" s="493"/>
    </row>
    <row r="37" spans="1:6" ht="11.1" customHeight="1" x14ac:dyDescent="0.25">
      <c r="A37" s="503" t="s">
        <v>463</v>
      </c>
      <c r="B37" s="333"/>
      <c r="C37" s="333"/>
      <c r="D37" s="491"/>
      <c r="E37" s="333"/>
      <c r="F37" s="491"/>
    </row>
    <row r="38" spans="1:6" ht="11.1" customHeight="1" x14ac:dyDescent="0.25">
      <c r="A38" s="502" t="s">
        <v>479</v>
      </c>
      <c r="B38" s="490"/>
      <c r="C38" s="490"/>
      <c r="D38" s="322"/>
      <c r="E38" s="490"/>
      <c r="F38" s="489"/>
    </row>
    <row r="39" spans="1:6" x14ac:dyDescent="0.2">
      <c r="A39" s="750" t="s">
        <v>563</v>
      </c>
    </row>
    <row r="41" spans="1:6" x14ac:dyDescent="0.25">
      <c r="A41" s="487"/>
    </row>
  </sheetData>
  <mergeCells count="5">
    <mergeCell ref="A2:F2"/>
    <mergeCell ref="A3:A4"/>
    <mergeCell ref="C3:D3"/>
    <mergeCell ref="E3:F3"/>
    <mergeCell ref="A1:F1"/>
  </mergeCells>
  <hyperlinks>
    <hyperlink ref="H1" location="Indice!A48" display="INICIO"/>
  </hyperlinks>
  <printOptions horizontalCentered="1"/>
  <pageMargins left="0.70866141732283472" right="0.70866141732283472" top="1.1023622047244095" bottom="0.74803149606299213" header="0" footer="0.31496062992125984"/>
  <pageSetup paperSize="9" scale="95" firstPageNumber="104" fitToWidth="0" fitToHeight="0" orientation="landscape" useFirstPageNumber="1" r:id="rId1"/>
  <headerFooter scaleWithDoc="0">
    <oddHeader>&amp;C&amp;G</oddHeader>
    <oddFooter>&amp;C&amp;"-,Negrita"&amp;20&amp;P</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41"/>
  <sheetViews>
    <sheetView showGridLines="0" topLeftCell="A10"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39.75" customHeight="1" x14ac:dyDescent="0.25">
      <c r="A1" s="773" t="s">
        <v>648</v>
      </c>
      <c r="B1" s="773"/>
      <c r="C1" s="773"/>
      <c r="D1" s="773"/>
      <c r="E1" s="773"/>
      <c r="F1" s="773"/>
      <c r="H1" s="687" t="s">
        <v>344</v>
      </c>
    </row>
    <row r="2" spans="1:8" ht="9.9499999999999993" customHeight="1" x14ac:dyDescent="0.25">
      <c r="A2" s="901"/>
      <c r="B2" s="901"/>
      <c r="C2" s="901"/>
      <c r="D2" s="901"/>
      <c r="E2" s="901"/>
      <c r="F2" s="901"/>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ht="9.9499999999999993" customHeight="1" x14ac:dyDescent="0.25">
      <c r="A5" s="500"/>
      <c r="B5" s="491"/>
      <c r="C5" s="491"/>
      <c r="D5" s="491"/>
      <c r="E5" s="333"/>
      <c r="F5" s="491"/>
    </row>
    <row r="6" spans="1:8" ht="12.75" customHeight="1" x14ac:dyDescent="0.25">
      <c r="A6" s="585" t="s">
        <v>0</v>
      </c>
      <c r="B6" s="586">
        <v>13964606</v>
      </c>
      <c r="C6" s="586">
        <f>SUM(C7+C18+C24+C31+C33+C34)</f>
        <v>74036</v>
      </c>
      <c r="D6" s="592">
        <f t="shared" ref="D6:D33" si="0">C6/B6*1000</f>
        <v>5.3016891418203995</v>
      </c>
      <c r="E6" s="586">
        <f>SUM(E7+E18+E24+E31+E33+E34)</f>
        <v>13981</v>
      </c>
      <c r="F6" s="592">
        <f t="shared" ref="F6:F33" si="1">E6/B6*10000</f>
        <v>10.011739679587093</v>
      </c>
    </row>
    <row r="7" spans="1:8" ht="12.6" customHeight="1" x14ac:dyDescent="0.25">
      <c r="A7" s="585" t="s">
        <v>473</v>
      </c>
      <c r="B7" s="586">
        <f>SUM(B8:B17)</f>
        <v>5905066</v>
      </c>
      <c r="C7" s="586">
        <f>SUM(C8:C17)</f>
        <v>39722</v>
      </c>
      <c r="D7" s="587">
        <f t="shared" si="0"/>
        <v>6.726766474752357</v>
      </c>
      <c r="E7" s="586">
        <f>SUM(E8:E17)</f>
        <v>7430</v>
      </c>
      <c r="F7" s="592">
        <f t="shared" si="1"/>
        <v>12.582416521678166</v>
      </c>
    </row>
    <row r="8" spans="1:8" ht="12.6" customHeight="1" x14ac:dyDescent="0.2">
      <c r="A8" s="604" t="s">
        <v>433</v>
      </c>
      <c r="B8" s="594">
        <v>690049</v>
      </c>
      <c r="C8" s="594">
        <v>4220</v>
      </c>
      <c r="D8" s="589">
        <f t="shared" si="0"/>
        <v>6.1155077393054693</v>
      </c>
      <c r="E8" s="594">
        <v>882</v>
      </c>
      <c r="F8" s="589">
        <f t="shared" si="1"/>
        <v>12.781701009638446</v>
      </c>
    </row>
    <row r="9" spans="1:8" ht="12.6" customHeight="1" x14ac:dyDescent="0.2">
      <c r="A9" s="604" t="s">
        <v>432</v>
      </c>
      <c r="B9" s="594">
        <v>185685</v>
      </c>
      <c r="C9" s="594">
        <v>892</v>
      </c>
      <c r="D9" s="589">
        <f t="shared" si="0"/>
        <v>4.8038344508172441</v>
      </c>
      <c r="E9" s="594">
        <v>95</v>
      </c>
      <c r="F9" s="589">
        <f t="shared" si="1"/>
        <v>5.1161913994129842</v>
      </c>
    </row>
    <row r="10" spans="1:8" ht="12.6" customHeight="1" x14ac:dyDescent="0.2">
      <c r="A10" s="604" t="s">
        <v>431</v>
      </c>
      <c r="B10" s="594">
        <v>227589</v>
      </c>
      <c r="C10" s="594">
        <v>1307</v>
      </c>
      <c r="D10" s="589">
        <f t="shared" si="0"/>
        <v>5.7428083079586454</v>
      </c>
      <c r="E10" s="594">
        <v>236</v>
      </c>
      <c r="F10" s="589">
        <f t="shared" si="1"/>
        <v>10.369569706796023</v>
      </c>
    </row>
    <row r="11" spans="1:8" ht="12.6" customHeight="1" x14ac:dyDescent="0.2">
      <c r="A11" s="604" t="s">
        <v>430</v>
      </c>
      <c r="B11" s="594">
        <v>166991</v>
      </c>
      <c r="C11" s="594">
        <v>792</v>
      </c>
      <c r="D11" s="589">
        <f t="shared" si="0"/>
        <v>4.74277056847375</v>
      </c>
      <c r="E11" s="594">
        <v>123</v>
      </c>
      <c r="F11" s="589">
        <f t="shared" si="1"/>
        <v>7.3656664131599898</v>
      </c>
    </row>
    <row r="12" spans="1:8" ht="12.6" customHeight="1" x14ac:dyDescent="0.2">
      <c r="A12" s="604" t="s">
        <v>429</v>
      </c>
      <c r="B12" s="594">
        <v>398369</v>
      </c>
      <c r="C12" s="594">
        <v>2524</v>
      </c>
      <c r="D12" s="589">
        <f t="shared" si="0"/>
        <v>6.3358343646217454</v>
      </c>
      <c r="E12" s="594">
        <v>250</v>
      </c>
      <c r="F12" s="589">
        <f t="shared" si="1"/>
        <v>6.2755887129771644</v>
      </c>
    </row>
    <row r="13" spans="1:8" ht="12.6" customHeight="1" x14ac:dyDescent="0.2">
      <c r="A13" s="604" t="s">
        <v>428</v>
      </c>
      <c r="B13" s="594">
        <v>452333</v>
      </c>
      <c r="C13" s="594">
        <v>3514</v>
      </c>
      <c r="D13" s="589">
        <f t="shared" si="0"/>
        <v>7.7686129466565568</v>
      </c>
      <c r="E13" s="594">
        <v>430</v>
      </c>
      <c r="F13" s="589">
        <f t="shared" si="1"/>
        <v>9.5062708226019321</v>
      </c>
    </row>
    <row r="14" spans="1:8" ht="12.6" customHeight="1" x14ac:dyDescent="0.2">
      <c r="A14" s="604" t="s">
        <v>427</v>
      </c>
      <c r="B14" s="594">
        <v>389743</v>
      </c>
      <c r="C14" s="594">
        <v>2538</v>
      </c>
      <c r="D14" s="589">
        <f t="shared" si="0"/>
        <v>6.5119835378698268</v>
      </c>
      <c r="E14" s="594">
        <v>426</v>
      </c>
      <c r="F14" s="589">
        <f t="shared" si="1"/>
        <v>10.930279697133752</v>
      </c>
    </row>
    <row r="15" spans="1:8" ht="12.6" customHeight="1" x14ac:dyDescent="0.2">
      <c r="A15" s="604" t="s">
        <v>426</v>
      </c>
      <c r="B15" s="594">
        <v>448329</v>
      </c>
      <c r="C15" s="594">
        <v>2576</v>
      </c>
      <c r="D15" s="589">
        <f t="shared" si="0"/>
        <v>5.7457804424875478</v>
      </c>
      <c r="E15" s="594">
        <v>370</v>
      </c>
      <c r="F15" s="589">
        <f t="shared" si="1"/>
        <v>8.2528678715853765</v>
      </c>
    </row>
    <row r="16" spans="1:8" ht="12.6" customHeight="1" x14ac:dyDescent="0.2">
      <c r="A16" s="604" t="s">
        <v>425</v>
      </c>
      <c r="B16" s="594">
        <v>2449745</v>
      </c>
      <c r="C16" s="594">
        <v>17816</v>
      </c>
      <c r="D16" s="589">
        <f t="shared" si="0"/>
        <v>7.2725936781175191</v>
      </c>
      <c r="E16" s="594">
        <v>3971</v>
      </c>
      <c r="F16" s="589">
        <f t="shared" si="1"/>
        <v>16.209850413002172</v>
      </c>
    </row>
    <row r="17" spans="1:6" ht="12.6" customHeight="1" x14ac:dyDescent="0.2">
      <c r="A17" s="604" t="s">
        <v>424</v>
      </c>
      <c r="B17" s="594">
        <v>496233</v>
      </c>
      <c r="C17" s="594">
        <v>3543</v>
      </c>
      <c r="D17" s="589">
        <f t="shared" si="0"/>
        <v>7.1397911868013608</v>
      </c>
      <c r="E17" s="594">
        <v>647</v>
      </c>
      <c r="F17" s="589">
        <f t="shared" si="1"/>
        <v>13.038230025008414</v>
      </c>
    </row>
    <row r="18" spans="1:6" ht="12.6" customHeight="1" x14ac:dyDescent="0.2">
      <c r="A18" s="607" t="s">
        <v>471</v>
      </c>
      <c r="B18" s="586">
        <f>SUM(B19:B23)</f>
        <v>6708349</v>
      </c>
      <c r="C18" s="586">
        <f>SUM(C19:C23)</f>
        <v>30880</v>
      </c>
      <c r="D18" s="592">
        <f t="shared" si="0"/>
        <v>4.6032190632896413</v>
      </c>
      <c r="E18" s="586">
        <f>SUM(E19:E23)</f>
        <v>5585</v>
      </c>
      <c r="F18" s="592">
        <f t="shared" si="1"/>
        <v>8.3254463952307791</v>
      </c>
    </row>
    <row r="19" spans="1:6" ht="12.6" customHeight="1" x14ac:dyDescent="0.2">
      <c r="A19" s="604" t="s">
        <v>470</v>
      </c>
      <c r="B19" s="594">
        <v>591950</v>
      </c>
      <c r="C19" s="594">
        <v>2920</v>
      </c>
      <c r="D19" s="589">
        <f t="shared" si="0"/>
        <v>4.9328490581974824</v>
      </c>
      <c r="E19" s="594">
        <v>838</v>
      </c>
      <c r="F19" s="589">
        <f t="shared" si="1"/>
        <v>14.156601064279076</v>
      </c>
    </row>
    <row r="20" spans="1:6" ht="12.6" customHeight="1" x14ac:dyDescent="0.2">
      <c r="A20" s="604" t="s">
        <v>422</v>
      </c>
      <c r="B20" s="594">
        <v>505005</v>
      </c>
      <c r="C20" s="594">
        <v>1203</v>
      </c>
      <c r="D20" s="589">
        <f t="shared" si="0"/>
        <v>2.3821546321323552</v>
      </c>
      <c r="E20" s="594">
        <v>209</v>
      </c>
      <c r="F20" s="589">
        <f t="shared" si="1"/>
        <v>4.1385728854169761</v>
      </c>
    </row>
    <row r="21" spans="1:6" ht="12.6" customHeight="1" x14ac:dyDescent="0.2">
      <c r="A21" s="604" t="s">
        <v>421</v>
      </c>
      <c r="B21" s="594">
        <v>3522015</v>
      </c>
      <c r="C21" s="594">
        <v>19876</v>
      </c>
      <c r="D21" s="589">
        <f t="shared" si="0"/>
        <v>5.6433604059040068</v>
      </c>
      <c r="E21" s="594">
        <v>3442</v>
      </c>
      <c r="F21" s="589">
        <f t="shared" si="1"/>
        <v>9.7728147097613149</v>
      </c>
    </row>
    <row r="22" spans="1:6" ht="12.6" customHeight="1" x14ac:dyDescent="0.2">
      <c r="A22" s="604" t="s">
        <v>469</v>
      </c>
      <c r="B22" s="594">
        <v>748853</v>
      </c>
      <c r="C22" s="594">
        <v>2077</v>
      </c>
      <c r="D22" s="589">
        <f t="shared" si="0"/>
        <v>2.7735750541160948</v>
      </c>
      <c r="E22" s="594">
        <v>225</v>
      </c>
      <c r="F22" s="589">
        <f t="shared" si="1"/>
        <v>3.0045950273284614</v>
      </c>
    </row>
    <row r="23" spans="1:6" ht="12.6" customHeight="1" x14ac:dyDescent="0.2">
      <c r="A23" s="604" t="s">
        <v>420</v>
      </c>
      <c r="B23" s="594">
        <v>1340526</v>
      </c>
      <c r="C23" s="594">
        <v>4804</v>
      </c>
      <c r="D23" s="589">
        <f t="shared" si="0"/>
        <v>3.5836679034945984</v>
      </c>
      <c r="E23" s="594">
        <v>871</v>
      </c>
      <c r="F23" s="589">
        <f t="shared" si="1"/>
        <v>6.4974495086257189</v>
      </c>
    </row>
    <row r="24" spans="1:6" ht="12.6" customHeight="1" x14ac:dyDescent="0.2">
      <c r="A24" s="607" t="s">
        <v>33</v>
      </c>
      <c r="B24" s="586">
        <f>SUM(B25:B30)</f>
        <v>670655</v>
      </c>
      <c r="C24" s="586">
        <f>SUM(C25:C30)</f>
        <v>2680</v>
      </c>
      <c r="D24" s="592">
        <f t="shared" si="0"/>
        <v>3.996093371405566</v>
      </c>
      <c r="E24" s="586">
        <f>SUM(E25:E30)</f>
        <v>344</v>
      </c>
      <c r="F24" s="592">
        <f t="shared" si="1"/>
        <v>5.1293138797146076</v>
      </c>
    </row>
    <row r="25" spans="1:6" ht="12.6" customHeight="1" x14ac:dyDescent="0.2">
      <c r="A25" s="604" t="s">
        <v>468</v>
      </c>
      <c r="B25" s="594">
        <v>137965</v>
      </c>
      <c r="C25" s="594">
        <v>420</v>
      </c>
      <c r="D25" s="589">
        <f t="shared" si="0"/>
        <v>3.0442503533504874</v>
      </c>
      <c r="E25" s="594">
        <v>76</v>
      </c>
      <c r="F25" s="589">
        <f t="shared" si="1"/>
        <v>5.5086434965389772</v>
      </c>
    </row>
    <row r="26" spans="1:6" ht="12.6" customHeight="1" x14ac:dyDescent="0.2">
      <c r="A26" s="604" t="s">
        <v>417</v>
      </c>
      <c r="B26" s="594">
        <v>95474</v>
      </c>
      <c r="C26" s="594">
        <v>423</v>
      </c>
      <c r="D26" s="589">
        <f t="shared" si="0"/>
        <v>4.4305255881182317</v>
      </c>
      <c r="E26" s="594">
        <v>43</v>
      </c>
      <c r="F26" s="589">
        <f t="shared" si="1"/>
        <v>4.5038439784653415</v>
      </c>
    </row>
    <row r="27" spans="1:6" ht="12.6" customHeight="1" x14ac:dyDescent="0.2">
      <c r="A27" s="604" t="s">
        <v>416</v>
      </c>
      <c r="B27" s="594">
        <v>75992</v>
      </c>
      <c r="C27" s="594">
        <v>336</v>
      </c>
      <c r="D27" s="589">
        <f t="shared" si="0"/>
        <v>4.421518054532056</v>
      </c>
      <c r="E27" s="594">
        <v>56</v>
      </c>
      <c r="F27" s="589">
        <f t="shared" si="1"/>
        <v>7.3691967575534267</v>
      </c>
    </row>
    <row r="28" spans="1:6" ht="12.6" customHeight="1" x14ac:dyDescent="0.2">
      <c r="A28" s="604" t="s">
        <v>467</v>
      </c>
      <c r="B28" s="594">
        <v>88353</v>
      </c>
      <c r="C28" s="594">
        <v>436</v>
      </c>
      <c r="D28" s="589">
        <f t="shared" si="0"/>
        <v>4.9347503763313068</v>
      </c>
      <c r="E28" s="594">
        <v>62</v>
      </c>
      <c r="F28" s="589">
        <f t="shared" si="1"/>
        <v>7.0173055810215841</v>
      </c>
    </row>
    <row r="29" spans="1:6" ht="12.6" customHeight="1" x14ac:dyDescent="0.2">
      <c r="A29" s="604" t="s">
        <v>414</v>
      </c>
      <c r="B29" s="594">
        <v>158903</v>
      </c>
      <c r="C29" s="594">
        <v>546</v>
      </c>
      <c r="D29" s="589">
        <f t="shared" si="0"/>
        <v>3.4360584759255648</v>
      </c>
      <c r="E29" s="594">
        <v>62</v>
      </c>
      <c r="F29" s="589">
        <f t="shared" si="1"/>
        <v>3.9017513829191395</v>
      </c>
    </row>
    <row r="30" spans="1:6" ht="12.6" customHeight="1" x14ac:dyDescent="0.2">
      <c r="A30" s="604" t="s">
        <v>413</v>
      </c>
      <c r="B30" s="594">
        <v>113968</v>
      </c>
      <c r="C30" s="594">
        <v>519</v>
      </c>
      <c r="D30" s="589">
        <f t="shared" si="0"/>
        <v>4.5539098694370344</v>
      </c>
      <c r="E30" s="594">
        <v>45</v>
      </c>
      <c r="F30" s="589">
        <f t="shared" si="1"/>
        <v>3.9484767654078339</v>
      </c>
    </row>
    <row r="31" spans="1:6" ht="12.6" customHeight="1" x14ac:dyDescent="0.2">
      <c r="A31" s="607" t="s">
        <v>40</v>
      </c>
      <c r="B31" s="586">
        <f>SUM(B32)</f>
        <v>22729</v>
      </c>
      <c r="C31" s="586">
        <f>SUM(C32)</f>
        <v>40</v>
      </c>
      <c r="D31" s="592">
        <f t="shared" si="0"/>
        <v>1.7598662501649873</v>
      </c>
      <c r="E31" s="586">
        <f>SUM(E32)</f>
        <v>8</v>
      </c>
      <c r="F31" s="592">
        <f t="shared" si="1"/>
        <v>3.5197325003299751</v>
      </c>
    </row>
    <row r="32" spans="1:6" ht="12.6" customHeight="1" x14ac:dyDescent="0.2">
      <c r="A32" s="604" t="s">
        <v>411</v>
      </c>
      <c r="B32" s="594">
        <v>22729</v>
      </c>
      <c r="C32" s="594">
        <v>40</v>
      </c>
      <c r="D32" s="589">
        <f t="shared" si="0"/>
        <v>1.7598662501649873</v>
      </c>
      <c r="E32" s="594">
        <v>8</v>
      </c>
      <c r="F32" s="589">
        <f t="shared" si="1"/>
        <v>3.5197325003299751</v>
      </c>
    </row>
    <row r="33" spans="1:6" ht="12.6" customHeight="1" x14ac:dyDescent="0.2">
      <c r="A33" s="607" t="s">
        <v>466</v>
      </c>
      <c r="B33" s="586">
        <v>31432</v>
      </c>
      <c r="C33" s="586">
        <v>6</v>
      </c>
      <c r="D33" s="592">
        <f t="shared" si="0"/>
        <v>0.19088826673453804</v>
      </c>
      <c r="E33" s="586">
        <v>6</v>
      </c>
      <c r="F33" s="592">
        <f t="shared" si="1"/>
        <v>1.9088826673453805</v>
      </c>
    </row>
    <row r="34" spans="1:6" ht="12.6" customHeight="1" x14ac:dyDescent="0.2">
      <c r="A34" s="607" t="s">
        <v>465</v>
      </c>
      <c r="B34" s="596" t="s">
        <v>361</v>
      </c>
      <c r="C34" s="586">
        <v>708</v>
      </c>
      <c r="D34" s="584" t="s">
        <v>361</v>
      </c>
      <c r="E34" s="586">
        <v>608</v>
      </c>
      <c r="F34" s="587" t="s">
        <v>361</v>
      </c>
    </row>
    <row r="35" spans="1:6" ht="11.1" customHeight="1" x14ac:dyDescent="0.25">
      <c r="A35" s="453" t="s">
        <v>535</v>
      </c>
      <c r="B35" s="494"/>
      <c r="C35" s="494"/>
      <c r="D35" s="493"/>
      <c r="E35" s="333"/>
      <c r="F35" s="491"/>
    </row>
    <row r="36" spans="1:6" ht="11.1" customHeight="1" x14ac:dyDescent="0.25">
      <c r="A36" s="503" t="s">
        <v>464</v>
      </c>
      <c r="B36" s="494"/>
      <c r="C36" s="494"/>
      <c r="D36" s="493"/>
      <c r="E36" s="494"/>
      <c r="F36" s="493"/>
    </row>
    <row r="37" spans="1:6" ht="11.1" customHeight="1" x14ac:dyDescent="0.25">
      <c r="A37" s="503" t="s">
        <v>463</v>
      </c>
      <c r="B37" s="333"/>
      <c r="C37" s="333"/>
      <c r="D37" s="491"/>
      <c r="E37" s="333"/>
      <c r="F37" s="491"/>
    </row>
    <row r="38" spans="1:6" ht="11.1" customHeight="1" x14ac:dyDescent="0.25">
      <c r="A38" s="502" t="s">
        <v>479</v>
      </c>
      <c r="B38" s="490"/>
      <c r="C38" s="490"/>
      <c r="D38" s="322"/>
      <c r="E38" s="490"/>
      <c r="F38" s="489"/>
    </row>
    <row r="39" spans="1:6" x14ac:dyDescent="0.2">
      <c r="A39" s="750" t="s">
        <v>563</v>
      </c>
    </row>
    <row r="41" spans="1:6" x14ac:dyDescent="0.25">
      <c r="A41" s="487"/>
    </row>
  </sheetData>
  <mergeCells count="5">
    <mergeCell ref="A2:F2"/>
    <mergeCell ref="A3:A4"/>
    <mergeCell ref="C3:D3"/>
    <mergeCell ref="E3:F3"/>
    <mergeCell ref="A1:F1"/>
  </mergeCells>
  <hyperlinks>
    <hyperlink ref="H1" location="Indice!A49" display="INICIO"/>
  </hyperlinks>
  <printOptions horizontalCentered="1"/>
  <pageMargins left="0.70866141732283472" right="0.70866141732283472" top="1.1023622047244095" bottom="0.74803149606299213" header="0" footer="0.31496062992125984"/>
  <pageSetup paperSize="9" scale="93" firstPageNumber="105" fitToWidth="0" fitToHeight="0" orientation="landscape" useFirstPageNumber="1" r:id="rId1"/>
  <headerFooter scaleWithDoc="0">
    <oddHeader>&amp;C&amp;G</oddHeader>
    <oddFooter xml:space="preserve">&amp;C&amp;"-,Negrita"&amp;20 &amp;P&amp;"-,Normal"&amp;11
</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41"/>
  <sheetViews>
    <sheetView showGridLines="0" topLeftCell="A16"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53.25" customHeight="1" x14ac:dyDescent="0.25">
      <c r="A1" s="773" t="s">
        <v>649</v>
      </c>
      <c r="B1" s="773"/>
      <c r="C1" s="773"/>
      <c r="D1" s="773"/>
      <c r="E1" s="773"/>
      <c r="F1" s="773"/>
      <c r="H1" s="687" t="s">
        <v>344</v>
      </c>
    </row>
    <row r="2" spans="1:8" ht="9.9499999999999993" customHeight="1" x14ac:dyDescent="0.25">
      <c r="A2" s="901"/>
      <c r="B2" s="901"/>
      <c r="C2" s="901"/>
      <c r="D2" s="901"/>
      <c r="E2" s="901"/>
      <c r="F2" s="901"/>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s="504" customFormat="1" ht="9.9499999999999993" customHeight="1" x14ac:dyDescent="0.25">
      <c r="A5" s="505"/>
      <c r="B5" s="319"/>
      <c r="C5" s="319"/>
      <c r="D5" s="319"/>
      <c r="E5" s="309"/>
      <c r="F5" s="319"/>
    </row>
    <row r="6" spans="1:8" ht="12" customHeight="1" x14ac:dyDescent="0.25">
      <c r="A6" s="585" t="s">
        <v>0</v>
      </c>
      <c r="B6" s="586">
        <v>13721297</v>
      </c>
      <c r="C6" s="586">
        <f>SUM(C7+C18+C24+C31+C33+C34)</f>
        <v>66612</v>
      </c>
      <c r="D6" s="592">
        <f t="shared" ref="D6:D33" si="0">C6/B6*1000</f>
        <v>4.8546431142770246</v>
      </c>
      <c r="E6" s="586">
        <f>SUM(E7+E18+E24+E31+E33+E34)</f>
        <v>11725</v>
      </c>
      <c r="F6" s="592">
        <f t="shared" ref="F6:F33" si="1">E6/B6*10000</f>
        <v>8.5451105679003962</v>
      </c>
    </row>
    <row r="7" spans="1:8" ht="12" customHeight="1" x14ac:dyDescent="0.25">
      <c r="A7" s="585" t="s">
        <v>473</v>
      </c>
      <c r="B7" s="586">
        <f>SUM(B8:B17)</f>
        <v>5810658</v>
      </c>
      <c r="C7" s="586">
        <f>SUM(C8:C17)</f>
        <v>38231</v>
      </c>
      <c r="D7" s="592">
        <f t="shared" si="0"/>
        <v>6.5794613966266811</v>
      </c>
      <c r="E7" s="586">
        <f>SUM(E8:E17)</f>
        <v>6118</v>
      </c>
      <c r="F7" s="592">
        <f t="shared" si="1"/>
        <v>10.52892804911251</v>
      </c>
    </row>
    <row r="8" spans="1:8" ht="12" customHeight="1" x14ac:dyDescent="0.2">
      <c r="A8" s="604" t="s">
        <v>433</v>
      </c>
      <c r="B8" s="594">
        <v>678593</v>
      </c>
      <c r="C8" s="594">
        <v>4267</v>
      </c>
      <c r="D8" s="589">
        <f t="shared" si="0"/>
        <v>6.2880106337672208</v>
      </c>
      <c r="E8" s="594">
        <v>763</v>
      </c>
      <c r="F8" s="589">
        <f t="shared" si="1"/>
        <v>11.243853090143871</v>
      </c>
    </row>
    <row r="9" spans="1:8" ht="12" customHeight="1" x14ac:dyDescent="0.2">
      <c r="A9" s="604" t="s">
        <v>432</v>
      </c>
      <c r="B9" s="594">
        <v>184312</v>
      </c>
      <c r="C9" s="594">
        <v>909</v>
      </c>
      <c r="D9" s="589">
        <f t="shared" si="0"/>
        <v>4.9318546811927604</v>
      </c>
      <c r="E9" s="594">
        <v>63</v>
      </c>
      <c r="F9" s="589">
        <f t="shared" si="1"/>
        <v>3.4181171057771604</v>
      </c>
    </row>
    <row r="10" spans="1:8" ht="12" customHeight="1" x14ac:dyDescent="0.2">
      <c r="A10" s="604" t="s">
        <v>431</v>
      </c>
      <c r="B10" s="594">
        <v>225716</v>
      </c>
      <c r="C10" s="594">
        <v>1414</v>
      </c>
      <c r="D10" s="589">
        <f t="shared" si="0"/>
        <v>6.2645093834730368</v>
      </c>
      <c r="E10" s="594">
        <v>218</v>
      </c>
      <c r="F10" s="589">
        <f t="shared" si="1"/>
        <v>9.6581544950291516</v>
      </c>
    </row>
    <row r="11" spans="1:8" ht="12" customHeight="1" x14ac:dyDescent="0.2">
      <c r="A11" s="604" t="s">
        <v>430</v>
      </c>
      <c r="B11" s="594">
        <v>165898</v>
      </c>
      <c r="C11" s="594">
        <v>815</v>
      </c>
      <c r="D11" s="589">
        <f t="shared" si="0"/>
        <v>4.9126571748905947</v>
      </c>
      <c r="E11" s="594">
        <v>116</v>
      </c>
      <c r="F11" s="589">
        <f t="shared" si="1"/>
        <v>6.9922482489240378</v>
      </c>
    </row>
    <row r="12" spans="1:8" ht="12" customHeight="1" x14ac:dyDescent="0.2">
      <c r="A12" s="604" t="s">
        <v>429</v>
      </c>
      <c r="B12" s="594">
        <v>392186</v>
      </c>
      <c r="C12" s="594">
        <v>2516</v>
      </c>
      <c r="D12" s="589">
        <f t="shared" si="0"/>
        <v>6.4153233414757285</v>
      </c>
      <c r="E12" s="594">
        <v>245</v>
      </c>
      <c r="F12" s="589">
        <f t="shared" si="1"/>
        <v>6.2470358452366987</v>
      </c>
    </row>
    <row r="13" spans="1:8" ht="12" customHeight="1" x14ac:dyDescent="0.2">
      <c r="A13" s="604" t="s">
        <v>428</v>
      </c>
      <c r="B13" s="594">
        <v>446789</v>
      </c>
      <c r="C13" s="594">
        <v>3180</v>
      </c>
      <c r="D13" s="589">
        <f t="shared" si="0"/>
        <v>7.1174536526190213</v>
      </c>
      <c r="E13" s="594">
        <v>390</v>
      </c>
      <c r="F13" s="589">
        <f t="shared" si="1"/>
        <v>8.7289525928346485</v>
      </c>
    </row>
    <row r="14" spans="1:8" ht="12" customHeight="1" x14ac:dyDescent="0.2">
      <c r="A14" s="604" t="s">
        <v>427</v>
      </c>
      <c r="B14" s="594">
        <v>384137</v>
      </c>
      <c r="C14" s="594">
        <v>2405</v>
      </c>
      <c r="D14" s="589">
        <f t="shared" si="0"/>
        <v>6.2607871670784121</v>
      </c>
      <c r="E14" s="594">
        <v>301</v>
      </c>
      <c r="F14" s="589">
        <f t="shared" si="1"/>
        <v>7.8357461010004243</v>
      </c>
    </row>
    <row r="15" spans="1:8" ht="12" customHeight="1" x14ac:dyDescent="0.2">
      <c r="A15" s="604" t="s">
        <v>426</v>
      </c>
      <c r="B15" s="594">
        <v>443944</v>
      </c>
      <c r="C15" s="594">
        <v>2275</v>
      </c>
      <c r="D15" s="589">
        <f t="shared" si="0"/>
        <v>5.1245202097561853</v>
      </c>
      <c r="E15" s="594">
        <v>320</v>
      </c>
      <c r="F15" s="589">
        <f t="shared" si="1"/>
        <v>7.2081163389977112</v>
      </c>
    </row>
    <row r="16" spans="1:8" ht="12" customHeight="1" x14ac:dyDescent="0.2">
      <c r="A16" s="604" t="s">
        <v>425</v>
      </c>
      <c r="B16" s="594">
        <v>2399327</v>
      </c>
      <c r="C16" s="594">
        <v>17098</v>
      </c>
      <c r="D16" s="589">
        <f t="shared" si="0"/>
        <v>7.1261649620914529</v>
      </c>
      <c r="E16" s="594">
        <v>3198</v>
      </c>
      <c r="F16" s="589">
        <f t="shared" si="1"/>
        <v>13.328737600168713</v>
      </c>
    </row>
    <row r="17" spans="1:6" ht="12" customHeight="1" x14ac:dyDescent="0.2">
      <c r="A17" s="604" t="s">
        <v>424</v>
      </c>
      <c r="B17" s="594">
        <v>489756</v>
      </c>
      <c r="C17" s="594">
        <v>3352</v>
      </c>
      <c r="D17" s="589">
        <f t="shared" si="0"/>
        <v>6.8442244709610502</v>
      </c>
      <c r="E17" s="594">
        <v>504</v>
      </c>
      <c r="F17" s="589">
        <f t="shared" si="1"/>
        <v>10.290838703354323</v>
      </c>
    </row>
    <row r="18" spans="1:6" ht="12" customHeight="1" x14ac:dyDescent="0.2">
      <c r="A18" s="607" t="s">
        <v>471</v>
      </c>
      <c r="B18" s="586">
        <f>SUM(B19:B23)</f>
        <v>6597676</v>
      </c>
      <c r="C18" s="586">
        <f>SUM(C19:C23)</f>
        <v>25387</v>
      </c>
      <c r="D18" s="592">
        <f t="shared" si="0"/>
        <v>3.8478700681876465</v>
      </c>
      <c r="E18" s="586">
        <f>SUM(E19:E23)</f>
        <v>4803</v>
      </c>
      <c r="F18" s="592">
        <f t="shared" si="1"/>
        <v>7.2798361119885246</v>
      </c>
    </row>
    <row r="19" spans="1:6" ht="12" customHeight="1" x14ac:dyDescent="0.2">
      <c r="A19" s="604" t="s">
        <v>470</v>
      </c>
      <c r="B19" s="594">
        <v>584256</v>
      </c>
      <c r="C19" s="594">
        <v>2837</v>
      </c>
      <c r="D19" s="589">
        <f t="shared" si="0"/>
        <v>4.8557481651878627</v>
      </c>
      <c r="E19" s="594">
        <v>738</v>
      </c>
      <c r="F19" s="589">
        <f t="shared" si="1"/>
        <v>12.631449227735787</v>
      </c>
    </row>
    <row r="20" spans="1:6" ht="12" customHeight="1" x14ac:dyDescent="0.2">
      <c r="A20" s="604" t="s">
        <v>422</v>
      </c>
      <c r="B20" s="594">
        <v>494091</v>
      </c>
      <c r="C20" s="594">
        <v>1144</v>
      </c>
      <c r="D20" s="589">
        <f t="shared" si="0"/>
        <v>2.3153629594548373</v>
      </c>
      <c r="E20" s="594">
        <v>186</v>
      </c>
      <c r="F20" s="589">
        <f t="shared" si="1"/>
        <v>3.7644887277849626</v>
      </c>
    </row>
    <row r="21" spans="1:6" ht="12" customHeight="1" x14ac:dyDescent="0.2">
      <c r="A21" s="604" t="s">
        <v>421</v>
      </c>
      <c r="B21" s="594">
        <v>3461879</v>
      </c>
      <c r="C21" s="594">
        <v>15067</v>
      </c>
      <c r="D21" s="589">
        <f t="shared" si="0"/>
        <v>4.3522607231506356</v>
      </c>
      <c r="E21" s="594">
        <v>2989</v>
      </c>
      <c r="F21" s="589">
        <f t="shared" si="1"/>
        <v>8.6340394912704923</v>
      </c>
    </row>
    <row r="22" spans="1:6" ht="12" customHeight="1" x14ac:dyDescent="0.2">
      <c r="A22" s="604" t="s">
        <v>469</v>
      </c>
      <c r="B22" s="594">
        <v>735546</v>
      </c>
      <c r="C22" s="594">
        <v>1934</v>
      </c>
      <c r="D22" s="589">
        <f t="shared" si="0"/>
        <v>2.6293392935316078</v>
      </c>
      <c r="E22" s="594">
        <v>215</v>
      </c>
      <c r="F22" s="589">
        <f t="shared" si="1"/>
        <v>2.9229986975661615</v>
      </c>
    </row>
    <row r="23" spans="1:6" ht="12" customHeight="1" x14ac:dyDescent="0.2">
      <c r="A23" s="604" t="s">
        <v>420</v>
      </c>
      <c r="B23" s="594">
        <v>1321904</v>
      </c>
      <c r="C23" s="594">
        <v>4405</v>
      </c>
      <c r="D23" s="589">
        <f t="shared" si="0"/>
        <v>3.3323146007576954</v>
      </c>
      <c r="E23" s="594">
        <v>675</v>
      </c>
      <c r="F23" s="589">
        <f t="shared" si="1"/>
        <v>5.106270954623028</v>
      </c>
    </row>
    <row r="24" spans="1:6" ht="12" customHeight="1" x14ac:dyDescent="0.2">
      <c r="A24" s="607" t="s">
        <v>33</v>
      </c>
      <c r="B24" s="586">
        <f>SUM(B25:B30)</f>
        <v>650150</v>
      </c>
      <c r="C24" s="586">
        <f>SUM(C25:C30)</f>
        <v>2437</v>
      </c>
      <c r="D24" s="592">
        <f t="shared" si="0"/>
        <v>3.748365761747289</v>
      </c>
      <c r="E24" s="586">
        <f>SUM(E25:E30)</f>
        <v>291</v>
      </c>
      <c r="F24" s="592">
        <f t="shared" si="1"/>
        <v>4.4758901791894177</v>
      </c>
    </row>
    <row r="25" spans="1:6" ht="12" customHeight="1" x14ac:dyDescent="0.2">
      <c r="A25" s="604" t="s">
        <v>468</v>
      </c>
      <c r="B25" s="594">
        <v>134437</v>
      </c>
      <c r="C25" s="594">
        <v>388</v>
      </c>
      <c r="D25" s="589">
        <f t="shared" si="0"/>
        <v>2.886110222632162</v>
      </c>
      <c r="E25" s="594">
        <v>80</v>
      </c>
      <c r="F25" s="589">
        <f t="shared" si="1"/>
        <v>5.9507427270766238</v>
      </c>
    </row>
    <row r="26" spans="1:6" ht="12" customHeight="1" x14ac:dyDescent="0.2">
      <c r="A26" s="604" t="s">
        <v>417</v>
      </c>
      <c r="B26" s="594">
        <v>92833</v>
      </c>
      <c r="C26" s="594">
        <v>377</v>
      </c>
      <c r="D26" s="589">
        <f t="shared" si="0"/>
        <v>4.0610558745273764</v>
      </c>
      <c r="E26" s="594">
        <v>40</v>
      </c>
      <c r="F26" s="589">
        <f t="shared" si="1"/>
        <v>4.3088125989680393</v>
      </c>
    </row>
    <row r="27" spans="1:6" ht="12" customHeight="1" x14ac:dyDescent="0.2">
      <c r="A27" s="604" t="s">
        <v>416</v>
      </c>
      <c r="B27" s="594">
        <v>73590</v>
      </c>
      <c r="C27" s="594">
        <v>292</v>
      </c>
      <c r="D27" s="589">
        <f t="shared" si="0"/>
        <v>3.9679304253295284</v>
      </c>
      <c r="E27" s="594">
        <v>11</v>
      </c>
      <c r="F27" s="589">
        <f t="shared" si="1"/>
        <v>1.4947683109118088</v>
      </c>
    </row>
    <row r="28" spans="1:6" ht="12" customHeight="1" x14ac:dyDescent="0.2">
      <c r="A28" s="604" t="s">
        <v>467</v>
      </c>
      <c r="B28" s="594">
        <v>86758</v>
      </c>
      <c r="C28" s="594">
        <v>335</v>
      </c>
      <c r="D28" s="589">
        <f t="shared" si="0"/>
        <v>3.8613153830194333</v>
      </c>
      <c r="E28" s="594">
        <v>54</v>
      </c>
      <c r="F28" s="589">
        <f t="shared" si="1"/>
        <v>6.2242098711358027</v>
      </c>
    </row>
    <row r="29" spans="1:6" ht="12" customHeight="1" x14ac:dyDescent="0.2">
      <c r="A29" s="604" t="s">
        <v>414</v>
      </c>
      <c r="B29" s="594">
        <v>153823</v>
      </c>
      <c r="C29" s="594">
        <v>557</v>
      </c>
      <c r="D29" s="589">
        <f t="shared" si="0"/>
        <v>3.6210449672675735</v>
      </c>
      <c r="E29" s="594">
        <v>71</v>
      </c>
      <c r="F29" s="589">
        <f t="shared" si="1"/>
        <v>4.6156946620466384</v>
      </c>
    </row>
    <row r="30" spans="1:6" ht="12" customHeight="1" x14ac:dyDescent="0.2">
      <c r="A30" s="604" t="s">
        <v>413</v>
      </c>
      <c r="B30" s="594">
        <v>108709</v>
      </c>
      <c r="C30" s="594">
        <v>488</v>
      </c>
      <c r="D30" s="589">
        <f t="shared" si="0"/>
        <v>4.4890487448141361</v>
      </c>
      <c r="E30" s="594">
        <v>35</v>
      </c>
      <c r="F30" s="589">
        <f t="shared" si="1"/>
        <v>3.2196046325511225</v>
      </c>
    </row>
    <row r="31" spans="1:6" ht="12" customHeight="1" x14ac:dyDescent="0.2">
      <c r="A31" s="607" t="s">
        <v>40</v>
      </c>
      <c r="B31" s="586">
        <f>SUM(B32)</f>
        <v>22021</v>
      </c>
      <c r="C31" s="586">
        <f>SUM(C32)</f>
        <v>80</v>
      </c>
      <c r="D31" s="587">
        <f t="shared" si="0"/>
        <v>3.6328958721220652</v>
      </c>
      <c r="E31" s="586">
        <f>SUM(E32)</f>
        <v>10</v>
      </c>
      <c r="F31" s="587">
        <f t="shared" si="1"/>
        <v>4.5411198401525814</v>
      </c>
    </row>
    <row r="32" spans="1:6" ht="12" customHeight="1" x14ac:dyDescent="0.2">
      <c r="A32" s="604" t="s">
        <v>411</v>
      </c>
      <c r="B32" s="594">
        <v>22021</v>
      </c>
      <c r="C32" s="594">
        <v>80</v>
      </c>
      <c r="D32" s="589">
        <f t="shared" si="0"/>
        <v>3.6328958721220652</v>
      </c>
      <c r="E32" s="594">
        <v>10</v>
      </c>
      <c r="F32" s="589">
        <f t="shared" si="1"/>
        <v>4.5411198401525814</v>
      </c>
    </row>
    <row r="33" spans="1:6" ht="12" customHeight="1" x14ac:dyDescent="0.2">
      <c r="A33" s="607" t="s">
        <v>466</v>
      </c>
      <c r="B33" s="586">
        <v>30891</v>
      </c>
      <c r="C33" s="586">
        <v>3</v>
      </c>
      <c r="D33" s="592">
        <f t="shared" si="0"/>
        <v>9.7115664756725256E-2</v>
      </c>
      <c r="E33" s="586">
        <v>1</v>
      </c>
      <c r="F33" s="592">
        <f t="shared" si="1"/>
        <v>0.32371888252241748</v>
      </c>
    </row>
    <row r="34" spans="1:6" ht="12" customHeight="1" x14ac:dyDescent="0.2">
      <c r="A34" s="607" t="s">
        <v>465</v>
      </c>
      <c r="B34" s="612" t="s">
        <v>361</v>
      </c>
      <c r="C34" s="586">
        <v>474</v>
      </c>
      <c r="D34" s="584" t="s">
        <v>477</v>
      </c>
      <c r="E34" s="618">
        <v>502</v>
      </c>
      <c r="F34" s="584" t="s">
        <v>477</v>
      </c>
    </row>
    <row r="35" spans="1:6" ht="11.1" customHeight="1" x14ac:dyDescent="0.25">
      <c r="A35" s="453" t="s">
        <v>535</v>
      </c>
      <c r="B35" s="494"/>
      <c r="C35" s="494"/>
      <c r="D35" s="493"/>
      <c r="E35" s="333"/>
      <c r="F35" s="491"/>
    </row>
    <row r="36" spans="1:6" ht="11.1" customHeight="1" x14ac:dyDescent="0.25">
      <c r="A36" s="503" t="s">
        <v>464</v>
      </c>
      <c r="B36" s="494"/>
      <c r="C36" s="494"/>
      <c r="D36" s="493"/>
      <c r="E36" s="494"/>
      <c r="F36" s="493"/>
    </row>
    <row r="37" spans="1:6" ht="11.1" customHeight="1" x14ac:dyDescent="0.25">
      <c r="A37" s="503" t="s">
        <v>463</v>
      </c>
      <c r="B37" s="333"/>
      <c r="C37" s="333"/>
      <c r="D37" s="491"/>
      <c r="E37" s="333"/>
      <c r="F37" s="491"/>
    </row>
    <row r="38" spans="1:6" ht="11.1" customHeight="1" x14ac:dyDescent="0.25">
      <c r="A38" s="502" t="s">
        <v>462</v>
      </c>
      <c r="B38" s="490"/>
      <c r="C38" s="490"/>
      <c r="D38" s="322"/>
      <c r="E38" s="490"/>
      <c r="F38" s="489"/>
    </row>
    <row r="39" spans="1:6" x14ac:dyDescent="0.2">
      <c r="A39" s="750" t="s">
        <v>563</v>
      </c>
    </row>
    <row r="41" spans="1:6" x14ac:dyDescent="0.25">
      <c r="A41" s="487"/>
    </row>
  </sheetData>
  <mergeCells count="5">
    <mergeCell ref="A2:F2"/>
    <mergeCell ref="A3:A4"/>
    <mergeCell ref="C3:D3"/>
    <mergeCell ref="E3:F3"/>
    <mergeCell ref="A1:F1"/>
  </mergeCells>
  <hyperlinks>
    <hyperlink ref="H1" location="Indice!A50" display="INICIO"/>
  </hyperlinks>
  <printOptions horizontalCentered="1"/>
  <pageMargins left="0.70866141732283472" right="0.70866141732283472" top="1.1023622047244095" bottom="0.74803149606299213" header="0.31496062992125984" footer="0.31496062992125984"/>
  <pageSetup paperSize="9" scale="94" firstPageNumber="106" orientation="landscape" useFirstPageNumber="1" r:id="rId1"/>
  <headerFooter scaleWithDoc="0">
    <oddHeader>&amp;C&amp;G</oddHeader>
    <oddFooter>&amp;C&amp;"-,Negrita"&amp;20 &amp;P</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H39"/>
  <sheetViews>
    <sheetView showGridLines="0" topLeftCell="A13"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47.25" customHeight="1" x14ac:dyDescent="0.25">
      <c r="A1" s="773" t="s">
        <v>650</v>
      </c>
      <c r="B1" s="773"/>
      <c r="C1" s="773"/>
      <c r="D1" s="773"/>
      <c r="E1" s="773"/>
      <c r="F1" s="773"/>
      <c r="H1" s="687" t="s">
        <v>344</v>
      </c>
    </row>
    <row r="2" spans="1:8" ht="9.9499999999999993" customHeight="1" x14ac:dyDescent="0.25">
      <c r="A2" s="902"/>
      <c r="B2" s="902"/>
      <c r="C2" s="902"/>
      <c r="D2" s="902"/>
      <c r="E2" s="902"/>
      <c r="F2" s="902"/>
    </row>
    <row r="3" spans="1:8" ht="14.1" customHeight="1" x14ac:dyDescent="0.25">
      <c r="A3" s="897" t="s">
        <v>641</v>
      </c>
      <c r="B3" s="524" t="s">
        <v>437</v>
      </c>
      <c r="C3" s="895" t="s">
        <v>342</v>
      </c>
      <c r="D3" s="895"/>
      <c r="E3" s="895" t="s">
        <v>341</v>
      </c>
      <c r="F3" s="895"/>
    </row>
    <row r="4" spans="1:8" ht="14.1" customHeight="1" x14ac:dyDescent="0.25">
      <c r="A4" s="897"/>
      <c r="B4" s="524" t="s">
        <v>476</v>
      </c>
      <c r="C4" s="524" t="s">
        <v>380</v>
      </c>
      <c r="D4" s="524" t="s">
        <v>475</v>
      </c>
      <c r="E4" s="524" t="s">
        <v>380</v>
      </c>
      <c r="F4" s="524" t="s">
        <v>474</v>
      </c>
    </row>
    <row r="5" spans="1:8" ht="9.9499999999999993" customHeight="1" x14ac:dyDescent="0.25">
      <c r="A5" s="507"/>
      <c r="B5" s="458"/>
      <c r="C5" s="458"/>
      <c r="D5" s="458"/>
      <c r="E5" s="458"/>
      <c r="F5" s="458"/>
    </row>
    <row r="6" spans="1:8" ht="12" customHeight="1" x14ac:dyDescent="0.25">
      <c r="A6" s="585" t="s">
        <v>0</v>
      </c>
      <c r="B6" s="586">
        <v>13551875</v>
      </c>
      <c r="C6" s="586">
        <f>SUM(C7+C18+C24+C31+C33+C34)</f>
        <v>63299</v>
      </c>
      <c r="D6" s="619">
        <f t="shared" ref="D6:D33" si="0">C6/B6*1000</f>
        <v>4.6708665775031131</v>
      </c>
      <c r="E6" s="586">
        <f>SUM(E7+E18+E24+E31+E33+E34)</f>
        <v>11251</v>
      </c>
      <c r="F6" s="619">
        <f t="shared" ref="F6:F33" si="1">E6/B6*10000</f>
        <v>8.3021722086427161</v>
      </c>
    </row>
    <row r="7" spans="1:8" ht="12" customHeight="1" x14ac:dyDescent="0.25">
      <c r="A7" s="585" t="s">
        <v>473</v>
      </c>
      <c r="B7" s="586">
        <f>SUM(B8:B17)</f>
        <v>5719091</v>
      </c>
      <c r="C7" s="586">
        <f>SUM(C8:C17)</f>
        <v>36920</v>
      </c>
      <c r="D7" s="619">
        <f t="shared" si="0"/>
        <v>6.455571348663625</v>
      </c>
      <c r="E7" s="586">
        <f>SUM(E8:E17)</f>
        <v>5853</v>
      </c>
      <c r="F7" s="619">
        <f t="shared" si="1"/>
        <v>10.234143852580768</v>
      </c>
    </row>
    <row r="8" spans="1:8" ht="12" customHeight="1" x14ac:dyDescent="0.2">
      <c r="A8" s="522" t="s">
        <v>433</v>
      </c>
      <c r="B8" s="575">
        <v>667464</v>
      </c>
      <c r="C8" s="575">
        <v>4097</v>
      </c>
      <c r="D8" s="620">
        <f t="shared" si="0"/>
        <v>6.1381587621205043</v>
      </c>
      <c r="E8" s="575">
        <v>687</v>
      </c>
      <c r="F8" s="620">
        <f t="shared" si="1"/>
        <v>10.292689942828378</v>
      </c>
    </row>
    <row r="9" spans="1:8" ht="12" customHeight="1" x14ac:dyDescent="0.2">
      <c r="A9" s="522" t="s">
        <v>432</v>
      </c>
      <c r="B9" s="575">
        <v>182984</v>
      </c>
      <c r="C9" s="575">
        <v>886</v>
      </c>
      <c r="D9" s="620">
        <f t="shared" si="0"/>
        <v>4.841953394832335</v>
      </c>
      <c r="E9" s="575">
        <v>97</v>
      </c>
      <c r="F9" s="620">
        <f t="shared" si="1"/>
        <v>5.3010099243649718</v>
      </c>
    </row>
    <row r="10" spans="1:8" ht="12" customHeight="1" x14ac:dyDescent="0.2">
      <c r="A10" s="522" t="s">
        <v>431</v>
      </c>
      <c r="B10" s="575">
        <v>223905</v>
      </c>
      <c r="C10" s="575">
        <v>1169</v>
      </c>
      <c r="D10" s="620">
        <f t="shared" si="0"/>
        <v>5.2209642482302767</v>
      </c>
      <c r="E10" s="575">
        <v>146</v>
      </c>
      <c r="F10" s="620">
        <f t="shared" si="1"/>
        <v>6.520622585471517</v>
      </c>
    </row>
    <row r="11" spans="1:8" ht="12" customHeight="1" x14ac:dyDescent="0.2">
      <c r="A11" s="522" t="s">
        <v>430</v>
      </c>
      <c r="B11" s="575">
        <v>164866</v>
      </c>
      <c r="C11" s="575">
        <v>724</v>
      </c>
      <c r="D11" s="620">
        <f t="shared" si="0"/>
        <v>4.391445173656181</v>
      </c>
      <c r="E11" s="575">
        <v>77</v>
      </c>
      <c r="F11" s="620">
        <f t="shared" si="1"/>
        <v>4.6704596460155514</v>
      </c>
    </row>
    <row r="12" spans="1:8" ht="12" customHeight="1" x14ac:dyDescent="0.2">
      <c r="A12" s="522" t="s">
        <v>429</v>
      </c>
      <c r="B12" s="575">
        <v>386143</v>
      </c>
      <c r="C12" s="575">
        <v>2282</v>
      </c>
      <c r="D12" s="620">
        <f t="shared" si="0"/>
        <v>5.9097277433489666</v>
      </c>
      <c r="E12" s="575">
        <v>200</v>
      </c>
      <c r="F12" s="620">
        <f t="shared" si="1"/>
        <v>5.1794283464933972</v>
      </c>
    </row>
    <row r="13" spans="1:8" ht="12" customHeight="1" x14ac:dyDescent="0.2">
      <c r="A13" s="522" t="s">
        <v>428</v>
      </c>
      <c r="B13" s="575">
        <v>441401</v>
      </c>
      <c r="C13" s="575">
        <v>3066</v>
      </c>
      <c r="D13" s="620">
        <f t="shared" si="0"/>
        <v>6.9460649160287353</v>
      </c>
      <c r="E13" s="575">
        <v>315</v>
      </c>
      <c r="F13" s="620">
        <f t="shared" si="1"/>
        <v>7.1363680644130847</v>
      </c>
    </row>
    <row r="14" spans="1:8" ht="12" customHeight="1" x14ac:dyDescent="0.2">
      <c r="A14" s="522" t="s">
        <v>427</v>
      </c>
      <c r="B14" s="575">
        <v>378681</v>
      </c>
      <c r="C14" s="575">
        <v>2310</v>
      </c>
      <c r="D14" s="620">
        <f t="shared" si="0"/>
        <v>6.1001212102006699</v>
      </c>
      <c r="E14" s="575">
        <v>339</v>
      </c>
      <c r="F14" s="620">
        <f t="shared" si="1"/>
        <v>8.9521259318529314</v>
      </c>
    </row>
    <row r="15" spans="1:8" ht="12" customHeight="1" x14ac:dyDescent="0.2">
      <c r="A15" s="522" t="s">
        <v>426</v>
      </c>
      <c r="B15" s="575">
        <v>439740</v>
      </c>
      <c r="C15" s="575">
        <v>2239</v>
      </c>
      <c r="D15" s="620">
        <f t="shared" si="0"/>
        <v>5.091645062991768</v>
      </c>
      <c r="E15" s="575">
        <v>320</v>
      </c>
      <c r="F15" s="620">
        <f t="shared" si="1"/>
        <v>7.2770273343339245</v>
      </c>
    </row>
    <row r="16" spans="1:8" ht="12" customHeight="1" x14ac:dyDescent="0.2">
      <c r="A16" s="522" t="s">
        <v>425</v>
      </c>
      <c r="B16" s="575">
        <v>2350432</v>
      </c>
      <c r="C16" s="575">
        <v>16784</v>
      </c>
      <c r="D16" s="620">
        <f t="shared" si="0"/>
        <v>7.1408149650787598</v>
      </c>
      <c r="E16" s="575">
        <v>3190</v>
      </c>
      <c r="F16" s="620">
        <f t="shared" si="1"/>
        <v>13.571973152169473</v>
      </c>
    </row>
    <row r="17" spans="1:6" ht="12" customHeight="1" x14ac:dyDescent="0.2">
      <c r="A17" s="522" t="s">
        <v>424</v>
      </c>
      <c r="B17" s="575">
        <v>483475</v>
      </c>
      <c r="C17" s="575">
        <v>3363</v>
      </c>
      <c r="D17" s="620">
        <f t="shared" si="0"/>
        <v>6.9558922384818249</v>
      </c>
      <c r="E17" s="575">
        <v>482</v>
      </c>
      <c r="F17" s="620">
        <f t="shared" si="1"/>
        <v>9.9694917007084136</v>
      </c>
    </row>
    <row r="18" spans="1:6" ht="12" customHeight="1" x14ac:dyDescent="0.2">
      <c r="A18" s="607" t="s">
        <v>471</v>
      </c>
      <c r="B18" s="586">
        <f>SUM(B19:B23)</f>
        <v>6556677</v>
      </c>
      <c r="C18" s="586">
        <f>SUM(C19:C23)</f>
        <v>24029</v>
      </c>
      <c r="D18" s="619">
        <f t="shared" si="0"/>
        <v>3.6648137463535262</v>
      </c>
      <c r="E18" s="586">
        <f>SUM(E19:E23)</f>
        <v>4527</v>
      </c>
      <c r="F18" s="619">
        <f t="shared" si="1"/>
        <v>6.9044120977745287</v>
      </c>
    </row>
    <row r="19" spans="1:6" ht="12" customHeight="1" x14ac:dyDescent="0.2">
      <c r="A19" s="522" t="s">
        <v>470</v>
      </c>
      <c r="B19" s="575">
        <v>643628</v>
      </c>
      <c r="C19" s="575">
        <v>2018</v>
      </c>
      <c r="D19" s="620">
        <f t="shared" si="0"/>
        <v>3.1353514763186188</v>
      </c>
      <c r="E19" s="575">
        <v>633</v>
      </c>
      <c r="F19" s="620">
        <f t="shared" si="1"/>
        <v>9.8348735605038939</v>
      </c>
    </row>
    <row r="20" spans="1:6" ht="12" customHeight="1" x14ac:dyDescent="0.2">
      <c r="A20" s="522" t="s">
        <v>422</v>
      </c>
      <c r="B20" s="575">
        <v>483431</v>
      </c>
      <c r="C20" s="575">
        <v>1007</v>
      </c>
      <c r="D20" s="620">
        <f t="shared" si="0"/>
        <v>2.0830273606781526</v>
      </c>
      <c r="E20" s="575">
        <v>174</v>
      </c>
      <c r="F20" s="620">
        <f t="shared" si="1"/>
        <v>3.5992726986891612</v>
      </c>
    </row>
    <row r="21" spans="1:6" ht="12" customHeight="1" x14ac:dyDescent="0.2">
      <c r="A21" s="522" t="s">
        <v>421</v>
      </c>
      <c r="B21" s="575">
        <v>3403258</v>
      </c>
      <c r="C21" s="575">
        <v>15261</v>
      </c>
      <c r="D21" s="620">
        <f t="shared" si="0"/>
        <v>4.4842324619526348</v>
      </c>
      <c r="E21" s="575">
        <v>2825</v>
      </c>
      <c r="F21" s="620">
        <f t="shared" si="1"/>
        <v>8.3008693434350267</v>
      </c>
    </row>
    <row r="22" spans="1:6" ht="12" customHeight="1" x14ac:dyDescent="0.2">
      <c r="A22" s="522" t="s">
        <v>469</v>
      </c>
      <c r="B22" s="575">
        <v>722579</v>
      </c>
      <c r="C22" s="575">
        <v>1738</v>
      </c>
      <c r="D22" s="620">
        <f t="shared" si="0"/>
        <v>2.4052733334348217</v>
      </c>
      <c r="E22" s="575">
        <v>234</v>
      </c>
      <c r="F22" s="620">
        <f t="shared" si="1"/>
        <v>3.2384002302862385</v>
      </c>
    </row>
    <row r="23" spans="1:6" ht="12" customHeight="1" x14ac:dyDescent="0.2">
      <c r="A23" s="522" t="s">
        <v>420</v>
      </c>
      <c r="B23" s="575">
        <v>1303781</v>
      </c>
      <c r="C23" s="575">
        <v>4005</v>
      </c>
      <c r="D23" s="620">
        <f t="shared" si="0"/>
        <v>3.0718349170604573</v>
      </c>
      <c r="E23" s="575">
        <v>661</v>
      </c>
      <c r="F23" s="620">
        <f t="shared" si="1"/>
        <v>5.0698698631135137</v>
      </c>
    </row>
    <row r="24" spans="1:6" ht="12" customHeight="1" x14ac:dyDescent="0.2">
      <c r="A24" s="607" t="s">
        <v>33</v>
      </c>
      <c r="B24" s="586">
        <f>SUM(B25:B30)</f>
        <v>630429</v>
      </c>
      <c r="C24" s="586">
        <f>SUM(C25:C30)</f>
        <v>1956</v>
      </c>
      <c r="D24" s="619">
        <f t="shared" si="0"/>
        <v>3.1026491484370169</v>
      </c>
      <c r="E24" s="586">
        <f>SUM(E25:E30)</f>
        <v>337</v>
      </c>
      <c r="F24" s="619">
        <f t="shared" si="1"/>
        <v>5.3455662731251268</v>
      </c>
    </row>
    <row r="25" spans="1:6" ht="12" customHeight="1" x14ac:dyDescent="0.2">
      <c r="A25" s="522" t="s">
        <v>468</v>
      </c>
      <c r="B25" s="575">
        <v>131005</v>
      </c>
      <c r="C25" s="575">
        <v>317</v>
      </c>
      <c r="D25" s="620">
        <f t="shared" si="0"/>
        <v>2.4197549711843056</v>
      </c>
      <c r="E25" s="575">
        <v>122</v>
      </c>
      <c r="F25" s="620">
        <f t="shared" si="1"/>
        <v>9.3126216556619976</v>
      </c>
    </row>
    <row r="26" spans="1:6" ht="12" customHeight="1" x14ac:dyDescent="0.2">
      <c r="A26" s="522" t="s">
        <v>417</v>
      </c>
      <c r="B26" s="575">
        <v>90283</v>
      </c>
      <c r="C26" s="575">
        <v>352</v>
      </c>
      <c r="D26" s="620">
        <f t="shared" si="0"/>
        <v>3.8988513895196215</v>
      </c>
      <c r="E26" s="575">
        <v>32</v>
      </c>
      <c r="F26" s="620">
        <f t="shared" si="1"/>
        <v>3.5444103541087468</v>
      </c>
    </row>
    <row r="27" spans="1:6" ht="12" customHeight="1" x14ac:dyDescent="0.2">
      <c r="A27" s="522" t="s">
        <v>416</v>
      </c>
      <c r="B27" s="575">
        <v>71279</v>
      </c>
      <c r="C27" s="575">
        <v>247</v>
      </c>
      <c r="D27" s="620">
        <f t="shared" si="0"/>
        <v>3.4652562465803394</v>
      </c>
      <c r="E27" s="575">
        <v>30</v>
      </c>
      <c r="F27" s="620">
        <f t="shared" si="1"/>
        <v>4.208813254955877</v>
      </c>
    </row>
    <row r="28" spans="1:6" ht="12" customHeight="1" x14ac:dyDescent="0.2">
      <c r="A28" s="522" t="s">
        <v>467</v>
      </c>
      <c r="B28" s="575">
        <v>85212</v>
      </c>
      <c r="C28" s="575">
        <v>289</v>
      </c>
      <c r="D28" s="620">
        <f t="shared" si="0"/>
        <v>3.3915410974980049</v>
      </c>
      <c r="E28" s="575">
        <v>67</v>
      </c>
      <c r="F28" s="620">
        <f t="shared" si="1"/>
        <v>7.8627423367600811</v>
      </c>
    </row>
    <row r="29" spans="1:6" ht="12" customHeight="1" x14ac:dyDescent="0.2">
      <c r="A29" s="522" t="s">
        <v>414</v>
      </c>
      <c r="B29" s="575">
        <v>148925</v>
      </c>
      <c r="C29" s="575">
        <v>409</v>
      </c>
      <c r="D29" s="620">
        <f t="shared" si="0"/>
        <v>2.7463488333053547</v>
      </c>
      <c r="E29" s="575">
        <v>52</v>
      </c>
      <c r="F29" s="620">
        <f t="shared" si="1"/>
        <v>3.4916904482121871</v>
      </c>
    </row>
    <row r="30" spans="1:6" ht="12" customHeight="1" x14ac:dyDescent="0.2">
      <c r="A30" s="522" t="s">
        <v>413</v>
      </c>
      <c r="B30" s="575">
        <v>103725</v>
      </c>
      <c r="C30" s="575">
        <v>342</v>
      </c>
      <c r="D30" s="620">
        <f t="shared" si="0"/>
        <v>3.2971800433839475</v>
      </c>
      <c r="E30" s="575">
        <v>34</v>
      </c>
      <c r="F30" s="620">
        <f t="shared" si="1"/>
        <v>3.2778982887442756</v>
      </c>
    </row>
    <row r="31" spans="1:6" ht="12" customHeight="1" x14ac:dyDescent="0.2">
      <c r="A31" s="607" t="s">
        <v>40</v>
      </c>
      <c r="B31" s="586">
        <f>SUM(B32)</f>
        <v>21367</v>
      </c>
      <c r="C31" s="586">
        <f>SUM(C32)</f>
        <v>128</v>
      </c>
      <c r="D31" s="619">
        <f t="shared" si="0"/>
        <v>5.9905461693265316</v>
      </c>
      <c r="E31" s="586">
        <f>SUM(E32)</f>
        <v>18</v>
      </c>
      <c r="F31" s="619">
        <f t="shared" si="1"/>
        <v>8.4242055506154347</v>
      </c>
    </row>
    <row r="32" spans="1:6" ht="12" customHeight="1" x14ac:dyDescent="0.2">
      <c r="A32" s="522" t="s">
        <v>411</v>
      </c>
      <c r="B32" s="575">
        <v>21367</v>
      </c>
      <c r="C32" s="575">
        <v>128</v>
      </c>
      <c r="D32" s="620">
        <f t="shared" si="0"/>
        <v>5.9905461693265316</v>
      </c>
      <c r="E32" s="575">
        <v>18</v>
      </c>
      <c r="F32" s="620">
        <f t="shared" si="1"/>
        <v>8.4242055506154347</v>
      </c>
    </row>
    <row r="33" spans="1:6" ht="12" customHeight="1" x14ac:dyDescent="0.2">
      <c r="A33" s="607" t="s">
        <v>466</v>
      </c>
      <c r="B33" s="586">
        <v>30368</v>
      </c>
      <c r="C33" s="586">
        <v>41</v>
      </c>
      <c r="D33" s="619">
        <f t="shared" si="0"/>
        <v>1.3501053740779767</v>
      </c>
      <c r="E33" s="586">
        <v>10</v>
      </c>
      <c r="F33" s="619">
        <f t="shared" si="1"/>
        <v>3.2929399367755532</v>
      </c>
    </row>
    <row r="34" spans="1:6" ht="12" customHeight="1" x14ac:dyDescent="0.2">
      <c r="A34" s="607" t="s">
        <v>465</v>
      </c>
      <c r="B34" s="596" t="s">
        <v>361</v>
      </c>
      <c r="C34" s="586">
        <v>225</v>
      </c>
      <c r="D34" s="621" t="s">
        <v>361</v>
      </c>
      <c r="E34" s="586">
        <v>506</v>
      </c>
      <c r="F34" s="622" t="s">
        <v>361</v>
      </c>
    </row>
    <row r="35" spans="1:6" ht="11.1" customHeight="1" x14ac:dyDescent="0.25">
      <c r="A35" s="453" t="s">
        <v>535</v>
      </c>
      <c r="B35" s="299"/>
      <c r="C35" s="299"/>
      <c r="D35" s="506"/>
      <c r="E35" s="301"/>
      <c r="F35" s="458"/>
    </row>
    <row r="36" spans="1:6" ht="11.1" customHeight="1" x14ac:dyDescent="0.25">
      <c r="A36" s="350" t="s">
        <v>464</v>
      </c>
      <c r="B36" s="299"/>
      <c r="C36" s="299"/>
      <c r="D36" s="506"/>
      <c r="E36" s="299"/>
      <c r="F36" s="506"/>
    </row>
    <row r="37" spans="1:6" ht="11.1" customHeight="1" x14ac:dyDescent="0.25">
      <c r="A37" s="350" t="s">
        <v>463</v>
      </c>
      <c r="B37" s="301"/>
      <c r="C37" s="301"/>
      <c r="D37" s="458"/>
      <c r="E37" s="301"/>
      <c r="F37" s="458"/>
    </row>
    <row r="38" spans="1:6" x14ac:dyDescent="0.25">
      <c r="A38" s="320" t="s">
        <v>479</v>
      </c>
    </row>
    <row r="39" spans="1:6" x14ac:dyDescent="0.2">
      <c r="A39" s="750" t="s">
        <v>563</v>
      </c>
    </row>
  </sheetData>
  <mergeCells count="5">
    <mergeCell ref="A2:F2"/>
    <mergeCell ref="A3:A4"/>
    <mergeCell ref="C3:D3"/>
    <mergeCell ref="E3:F3"/>
    <mergeCell ref="A1:F1"/>
  </mergeCells>
  <hyperlinks>
    <hyperlink ref="H1" location="Indice!A51" display="INICIO"/>
  </hyperlinks>
  <printOptions horizontalCentered="1"/>
  <pageMargins left="0.70866141732283472" right="0.70866141732283472" top="1.1023622047244095" bottom="0.74803149606299213" header="0.31496062992125984" footer="0.31496062992125984"/>
  <pageSetup paperSize="9" scale="94" firstPageNumber="107" fitToWidth="0" fitToHeight="0" orientation="landscape" useFirstPageNumber="1" r:id="rId1"/>
  <headerFooter scaleWithDoc="0">
    <oddHeader>&amp;C&amp;G</oddHeader>
    <oddFooter>&amp;C&amp;"-,Negrita"&amp;20 &amp;P</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39"/>
  <sheetViews>
    <sheetView showGridLines="0" topLeftCell="A16" workbookViewId="0">
      <selection sqref="A1:P1"/>
    </sheetView>
  </sheetViews>
  <sheetFormatPr baseColWidth="10" defaultRowHeight="15" x14ac:dyDescent="0.25"/>
  <cols>
    <col min="1" max="3" width="20.7109375" style="349" customWidth="1"/>
    <col min="4" max="4" width="20.7109375" style="486" customWidth="1"/>
    <col min="5" max="5" width="20.7109375" style="349" customWidth="1"/>
    <col min="6" max="6" width="20.7109375" style="486" customWidth="1"/>
    <col min="7" max="16384" width="11.42578125" style="349"/>
  </cols>
  <sheetData>
    <row r="1" spans="1:8" s="537" customFormat="1" ht="42" customHeight="1" x14ac:dyDescent="0.25">
      <c r="A1" s="773" t="s">
        <v>651</v>
      </c>
      <c r="B1" s="773"/>
      <c r="C1" s="773"/>
      <c r="D1" s="773"/>
      <c r="E1" s="773"/>
      <c r="F1" s="773"/>
      <c r="H1" s="687" t="s">
        <v>344</v>
      </c>
    </row>
    <row r="2" spans="1:8" ht="9.9499999999999993" customHeight="1" x14ac:dyDescent="0.25">
      <c r="A2" s="902"/>
      <c r="B2" s="902"/>
      <c r="C2" s="902"/>
      <c r="D2" s="902"/>
      <c r="E2" s="902"/>
      <c r="F2" s="902"/>
    </row>
    <row r="3" spans="1:8" ht="14.1" customHeight="1" x14ac:dyDescent="0.25">
      <c r="A3" s="897" t="s">
        <v>641</v>
      </c>
      <c r="B3" s="524" t="s">
        <v>437</v>
      </c>
      <c r="C3" s="895" t="s">
        <v>342</v>
      </c>
      <c r="D3" s="895"/>
      <c r="E3" s="895" t="s">
        <v>341</v>
      </c>
      <c r="F3" s="895"/>
    </row>
    <row r="4" spans="1:8" ht="12" customHeight="1" x14ac:dyDescent="0.25">
      <c r="A4" s="897"/>
      <c r="B4" s="524" t="s">
        <v>476</v>
      </c>
      <c r="C4" s="524" t="s">
        <v>380</v>
      </c>
      <c r="D4" s="524" t="s">
        <v>475</v>
      </c>
      <c r="E4" s="524" t="s">
        <v>380</v>
      </c>
      <c r="F4" s="524" t="s">
        <v>474</v>
      </c>
    </row>
    <row r="5" spans="1:8" ht="9.9499999999999993" customHeight="1" x14ac:dyDescent="0.25">
      <c r="A5" s="507"/>
      <c r="B5" s="458"/>
      <c r="C5" s="458"/>
      <c r="D5" s="458"/>
      <c r="E5" s="458"/>
      <c r="F5" s="458"/>
    </row>
    <row r="6" spans="1:8" ht="12" customHeight="1" x14ac:dyDescent="0.25">
      <c r="A6" s="585" t="s">
        <v>0</v>
      </c>
      <c r="B6" s="586">
        <v>13319575</v>
      </c>
      <c r="C6" s="586">
        <f>SUM(C7+C18+C24+C31+C34)</f>
        <v>65393</v>
      </c>
      <c r="D6" s="592">
        <f t="shared" ref="D6:D32" si="0">C6/B6*1000</f>
        <v>4.9095410326530686</v>
      </c>
      <c r="E6" s="586">
        <f>SUM(E7+E18+E24+E31+E34)</f>
        <v>10912</v>
      </c>
      <c r="F6" s="592">
        <f t="shared" ref="F6:F32" si="1">E6/B6*10000</f>
        <v>8.1924535880461651</v>
      </c>
    </row>
    <row r="7" spans="1:8" ht="12" customHeight="1" x14ac:dyDescent="0.25">
      <c r="A7" s="585" t="s">
        <v>473</v>
      </c>
      <c r="B7" s="586">
        <f>SUM(B8:B17)</f>
        <v>5630125</v>
      </c>
      <c r="C7" s="586">
        <f>SUM(C8:C17)</f>
        <v>37664</v>
      </c>
      <c r="D7" s="592">
        <f t="shared" si="0"/>
        <v>6.6897271374969476</v>
      </c>
      <c r="E7" s="586">
        <f>SUM(E8:E17)</f>
        <v>5600</v>
      </c>
      <c r="F7" s="592">
        <f t="shared" si="1"/>
        <v>9.9464931950889177</v>
      </c>
    </row>
    <row r="8" spans="1:8" ht="12" customHeight="1" x14ac:dyDescent="0.2">
      <c r="A8" s="522" t="s">
        <v>433</v>
      </c>
      <c r="B8" s="575">
        <v>656640</v>
      </c>
      <c r="C8" s="610">
        <v>4180</v>
      </c>
      <c r="D8" s="589">
        <f t="shared" si="0"/>
        <v>6.3657407407407405</v>
      </c>
      <c r="E8" s="610">
        <v>743</v>
      </c>
      <c r="F8" s="589">
        <f t="shared" si="1"/>
        <v>11.315180311890838</v>
      </c>
    </row>
    <row r="9" spans="1:8" ht="12" customHeight="1" x14ac:dyDescent="0.2">
      <c r="A9" s="522" t="s">
        <v>432</v>
      </c>
      <c r="B9" s="575">
        <v>181712</v>
      </c>
      <c r="C9" s="610">
        <v>861</v>
      </c>
      <c r="D9" s="589">
        <f t="shared" si="0"/>
        <v>4.7382671480144403</v>
      </c>
      <c r="E9" s="610">
        <v>138</v>
      </c>
      <c r="F9" s="589">
        <f t="shared" si="1"/>
        <v>7.5944351501276737</v>
      </c>
    </row>
    <row r="10" spans="1:8" ht="12" customHeight="1" x14ac:dyDescent="0.2">
      <c r="A10" s="522" t="s">
        <v>431</v>
      </c>
      <c r="B10" s="575">
        <v>222166</v>
      </c>
      <c r="C10" s="610">
        <v>1269</v>
      </c>
      <c r="D10" s="589">
        <f t="shared" si="0"/>
        <v>5.7119451221158952</v>
      </c>
      <c r="E10" s="610">
        <v>146</v>
      </c>
      <c r="F10" s="589">
        <f t="shared" si="1"/>
        <v>6.5716626306455534</v>
      </c>
    </row>
    <row r="11" spans="1:8" ht="12" customHeight="1" x14ac:dyDescent="0.2">
      <c r="A11" s="522" t="s">
        <v>430</v>
      </c>
      <c r="B11" s="575">
        <v>163851</v>
      </c>
      <c r="C11" s="610">
        <v>785</v>
      </c>
      <c r="D11" s="589">
        <f t="shared" si="0"/>
        <v>4.7909381084033669</v>
      </c>
      <c r="E11" s="610">
        <v>95</v>
      </c>
      <c r="F11" s="589">
        <f t="shared" si="1"/>
        <v>5.7979505770486597</v>
      </c>
    </row>
    <row r="12" spans="1:8" ht="12" customHeight="1" x14ac:dyDescent="0.2">
      <c r="A12" s="522" t="s">
        <v>429</v>
      </c>
      <c r="B12" s="575">
        <v>380242</v>
      </c>
      <c r="C12" s="610">
        <v>2419</v>
      </c>
      <c r="D12" s="589">
        <f t="shared" si="0"/>
        <v>6.3617380510306596</v>
      </c>
      <c r="E12" s="610">
        <v>209</v>
      </c>
      <c r="F12" s="589">
        <f t="shared" si="1"/>
        <v>5.4964995976246698</v>
      </c>
    </row>
    <row r="13" spans="1:8" ht="12" customHeight="1" x14ac:dyDescent="0.2">
      <c r="A13" s="522" t="s">
        <v>428</v>
      </c>
      <c r="B13" s="575">
        <v>436161</v>
      </c>
      <c r="C13" s="610">
        <v>3226</v>
      </c>
      <c r="D13" s="589">
        <f t="shared" si="0"/>
        <v>7.3963513473235807</v>
      </c>
      <c r="E13" s="610">
        <v>300</v>
      </c>
      <c r="F13" s="589">
        <f t="shared" si="1"/>
        <v>6.878194061367247</v>
      </c>
    </row>
    <row r="14" spans="1:8" ht="12" customHeight="1" x14ac:dyDescent="0.2">
      <c r="A14" s="522" t="s">
        <v>427</v>
      </c>
      <c r="B14" s="575">
        <v>373338</v>
      </c>
      <c r="C14" s="610">
        <v>2447</v>
      </c>
      <c r="D14" s="589">
        <f t="shared" si="0"/>
        <v>6.5543823559348366</v>
      </c>
      <c r="E14" s="610">
        <v>316</v>
      </c>
      <c r="F14" s="589">
        <f t="shared" si="1"/>
        <v>8.4641799120368137</v>
      </c>
    </row>
    <row r="15" spans="1:8" ht="12" customHeight="1" x14ac:dyDescent="0.2">
      <c r="A15" s="522" t="s">
        <v>426</v>
      </c>
      <c r="B15" s="575">
        <v>435687</v>
      </c>
      <c r="C15" s="610">
        <v>2355</v>
      </c>
      <c r="D15" s="589">
        <f t="shared" si="0"/>
        <v>5.4052565259004748</v>
      </c>
      <c r="E15" s="610">
        <v>338</v>
      </c>
      <c r="F15" s="589">
        <f t="shared" si="1"/>
        <v>7.7578628694452672</v>
      </c>
    </row>
    <row r="16" spans="1:8" ht="12" customHeight="1" x14ac:dyDescent="0.2">
      <c r="A16" s="522" t="s">
        <v>425</v>
      </c>
      <c r="B16" s="575">
        <v>2302972</v>
      </c>
      <c r="C16" s="610">
        <v>16539</v>
      </c>
      <c r="D16" s="589">
        <f t="shared" si="0"/>
        <v>7.1815897023498332</v>
      </c>
      <c r="E16" s="610">
        <v>2870</v>
      </c>
      <c r="F16" s="589">
        <f t="shared" si="1"/>
        <v>12.462157594621212</v>
      </c>
    </row>
    <row r="17" spans="1:6" ht="12" customHeight="1" x14ac:dyDescent="0.2">
      <c r="A17" s="522" t="s">
        <v>424</v>
      </c>
      <c r="B17" s="575">
        <v>477356</v>
      </c>
      <c r="C17" s="610">
        <v>3583</v>
      </c>
      <c r="D17" s="589">
        <f t="shared" si="0"/>
        <v>7.5059284894292722</v>
      </c>
      <c r="E17" s="610">
        <v>445</v>
      </c>
      <c r="F17" s="589">
        <f t="shared" si="1"/>
        <v>9.3221830248284299</v>
      </c>
    </row>
    <row r="18" spans="1:6" ht="12" customHeight="1" x14ac:dyDescent="0.2">
      <c r="A18" s="607" t="s">
        <v>471</v>
      </c>
      <c r="B18" s="586">
        <f>SUM(B19:B23)</f>
        <v>6449046</v>
      </c>
      <c r="C18" s="586">
        <f>SUM(C19:C23)</f>
        <v>25190</v>
      </c>
      <c r="D18" s="592">
        <f t="shared" si="0"/>
        <v>3.9060040818440429</v>
      </c>
      <c r="E18" s="586">
        <f>SUM(E19:E23)</f>
        <v>4424</v>
      </c>
      <c r="F18" s="592">
        <f t="shared" si="1"/>
        <v>6.8599293600945002</v>
      </c>
    </row>
    <row r="19" spans="1:6" ht="12" customHeight="1" x14ac:dyDescent="0.2">
      <c r="A19" s="522" t="s">
        <v>470</v>
      </c>
      <c r="B19" s="575">
        <v>633860</v>
      </c>
      <c r="C19" s="610">
        <v>2395</v>
      </c>
      <c r="D19" s="589">
        <f t="shared" si="0"/>
        <v>3.7784368788060454</v>
      </c>
      <c r="E19" s="610">
        <v>603</v>
      </c>
      <c r="F19" s="589">
        <f t="shared" si="1"/>
        <v>9.5131417032152203</v>
      </c>
    </row>
    <row r="20" spans="1:6" ht="12" customHeight="1" x14ac:dyDescent="0.2">
      <c r="A20" s="522" t="s">
        <v>422</v>
      </c>
      <c r="B20" s="575">
        <v>473051</v>
      </c>
      <c r="C20" s="610">
        <v>981</v>
      </c>
      <c r="D20" s="589">
        <f t="shared" si="0"/>
        <v>2.0737721725564473</v>
      </c>
      <c r="E20" s="610">
        <v>156</v>
      </c>
      <c r="F20" s="589">
        <f t="shared" si="1"/>
        <v>3.2977416811295184</v>
      </c>
    </row>
    <row r="21" spans="1:6" ht="12" customHeight="1" x14ac:dyDescent="0.2">
      <c r="A21" s="522" t="s">
        <v>421</v>
      </c>
      <c r="B21" s="575">
        <v>3346072</v>
      </c>
      <c r="C21" s="610">
        <v>15818</v>
      </c>
      <c r="D21" s="589">
        <f t="shared" si="0"/>
        <v>4.7273340203079908</v>
      </c>
      <c r="E21" s="610">
        <v>2781</v>
      </c>
      <c r="F21" s="589">
        <f t="shared" si="1"/>
        <v>8.3112377737239367</v>
      </c>
    </row>
    <row r="22" spans="1:6" ht="12" customHeight="1" x14ac:dyDescent="0.2">
      <c r="A22" s="522" t="s">
        <v>469</v>
      </c>
      <c r="B22" s="575">
        <v>709927</v>
      </c>
      <c r="C22" s="610">
        <v>1851</v>
      </c>
      <c r="D22" s="589">
        <f t="shared" si="0"/>
        <v>2.6073103290901742</v>
      </c>
      <c r="E22" s="610">
        <v>231</v>
      </c>
      <c r="F22" s="589">
        <f t="shared" si="1"/>
        <v>3.253855678119018</v>
      </c>
    </row>
    <row r="23" spans="1:6" ht="12" customHeight="1" x14ac:dyDescent="0.2">
      <c r="A23" s="522" t="s">
        <v>420</v>
      </c>
      <c r="B23" s="575">
        <v>1286136</v>
      </c>
      <c r="C23" s="610">
        <v>4145</v>
      </c>
      <c r="D23" s="589">
        <f t="shared" si="0"/>
        <v>3.2228318000584699</v>
      </c>
      <c r="E23" s="610">
        <v>653</v>
      </c>
      <c r="F23" s="589">
        <f t="shared" si="1"/>
        <v>5.0772235595613529</v>
      </c>
    </row>
    <row r="24" spans="1:6" ht="12" customHeight="1" x14ac:dyDescent="0.2">
      <c r="A24" s="607" t="s">
        <v>33</v>
      </c>
      <c r="B24" s="586">
        <f>SUM(B25:B30)</f>
        <v>611358</v>
      </c>
      <c r="C24" s="586">
        <f>SUM(C25:C30)</f>
        <v>2192</v>
      </c>
      <c r="D24" s="592">
        <f t="shared" si="0"/>
        <v>3.5854605648408953</v>
      </c>
      <c r="E24" s="586">
        <f>SUM(E25:E30)</f>
        <v>335</v>
      </c>
      <c r="F24" s="592">
        <f t="shared" si="1"/>
        <v>5.4796044216318425</v>
      </c>
    </row>
    <row r="25" spans="1:6" ht="12" customHeight="1" x14ac:dyDescent="0.2">
      <c r="A25" s="522" t="s">
        <v>468</v>
      </c>
      <c r="B25" s="575">
        <v>127667</v>
      </c>
      <c r="C25" s="610">
        <v>401</v>
      </c>
      <c r="D25" s="589">
        <f t="shared" si="0"/>
        <v>3.1409839660993053</v>
      </c>
      <c r="E25" s="610">
        <v>122</v>
      </c>
      <c r="F25" s="589">
        <f t="shared" si="1"/>
        <v>9.5561108195539965</v>
      </c>
    </row>
    <row r="26" spans="1:6" ht="12" customHeight="1" x14ac:dyDescent="0.2">
      <c r="A26" s="522" t="s">
        <v>417</v>
      </c>
      <c r="B26" s="575">
        <v>87801</v>
      </c>
      <c r="C26" s="610">
        <v>368</v>
      </c>
      <c r="D26" s="589">
        <f t="shared" si="0"/>
        <v>4.1912962266944573</v>
      </c>
      <c r="E26" s="610">
        <v>40</v>
      </c>
      <c r="F26" s="589">
        <f t="shared" si="1"/>
        <v>4.555756768146149</v>
      </c>
    </row>
    <row r="27" spans="1:6" ht="12" customHeight="1" x14ac:dyDescent="0.2">
      <c r="A27" s="522" t="s">
        <v>416</v>
      </c>
      <c r="B27" s="575">
        <v>69027</v>
      </c>
      <c r="C27" s="610">
        <v>237</v>
      </c>
      <c r="D27" s="589">
        <f t="shared" si="0"/>
        <v>3.43343908905211</v>
      </c>
      <c r="E27" s="610">
        <v>42</v>
      </c>
      <c r="F27" s="589">
        <f t="shared" si="1"/>
        <v>6.0845756008518403</v>
      </c>
    </row>
    <row r="28" spans="1:6" ht="12" customHeight="1" x14ac:dyDescent="0.2">
      <c r="A28" s="522" t="s">
        <v>467</v>
      </c>
      <c r="B28" s="575">
        <v>83689</v>
      </c>
      <c r="C28" s="610">
        <v>309</v>
      </c>
      <c r="D28" s="589">
        <f t="shared" si="0"/>
        <v>3.6922415132215707</v>
      </c>
      <c r="E28" s="610">
        <v>47</v>
      </c>
      <c r="F28" s="589">
        <f t="shared" si="1"/>
        <v>5.6160307806282788</v>
      </c>
    </row>
    <row r="29" spans="1:6" ht="12" customHeight="1" x14ac:dyDescent="0.2">
      <c r="A29" s="522" t="s">
        <v>414</v>
      </c>
      <c r="B29" s="575">
        <v>144212</v>
      </c>
      <c r="C29" s="610">
        <v>524</v>
      </c>
      <c r="D29" s="589">
        <f t="shared" si="0"/>
        <v>3.6335395112750675</v>
      </c>
      <c r="E29" s="610">
        <v>53</v>
      </c>
      <c r="F29" s="589">
        <f t="shared" si="1"/>
        <v>3.6751449255263084</v>
      </c>
    </row>
    <row r="30" spans="1:6" ht="12" customHeight="1" x14ac:dyDescent="0.2">
      <c r="A30" s="522" t="s">
        <v>413</v>
      </c>
      <c r="B30" s="575">
        <v>98962</v>
      </c>
      <c r="C30" s="610">
        <v>353</v>
      </c>
      <c r="D30" s="589">
        <f t="shared" si="0"/>
        <v>3.5670257270467451</v>
      </c>
      <c r="E30" s="610">
        <v>31</v>
      </c>
      <c r="F30" s="589">
        <f t="shared" si="1"/>
        <v>3.1325155110042235</v>
      </c>
    </row>
    <row r="31" spans="1:6" ht="12" customHeight="1" x14ac:dyDescent="0.2">
      <c r="A31" s="607" t="s">
        <v>40</v>
      </c>
      <c r="B31" s="586">
        <f>SUM(B32)</f>
        <v>20737</v>
      </c>
      <c r="C31" s="586">
        <f>SUM(C32)</f>
        <v>134</v>
      </c>
      <c r="D31" s="587">
        <f t="shared" si="0"/>
        <v>6.4618797318802139</v>
      </c>
      <c r="E31" s="586">
        <f>SUM(E32)</f>
        <v>17</v>
      </c>
      <c r="F31" s="592">
        <f t="shared" si="1"/>
        <v>8.1979071225346001</v>
      </c>
    </row>
    <row r="32" spans="1:6" ht="12" customHeight="1" x14ac:dyDescent="0.2">
      <c r="A32" s="522" t="s">
        <v>411</v>
      </c>
      <c r="B32" s="575">
        <v>20737</v>
      </c>
      <c r="C32" s="575">
        <v>134</v>
      </c>
      <c r="D32" s="589">
        <f t="shared" si="0"/>
        <v>6.4618797318802139</v>
      </c>
      <c r="E32" s="594">
        <v>17</v>
      </c>
      <c r="F32" s="589">
        <f t="shared" si="1"/>
        <v>8.1979071225346001</v>
      </c>
    </row>
    <row r="33" spans="1:6" ht="12" customHeight="1" x14ac:dyDescent="0.2">
      <c r="A33" s="607" t="s">
        <v>466</v>
      </c>
      <c r="B33" s="586">
        <v>29853</v>
      </c>
      <c r="C33" s="596" t="s">
        <v>361</v>
      </c>
      <c r="D33" s="623" t="s">
        <v>361</v>
      </c>
      <c r="E33" s="596" t="s">
        <v>361</v>
      </c>
      <c r="F33" s="592" t="s">
        <v>361</v>
      </c>
    </row>
    <row r="34" spans="1:6" ht="12" customHeight="1" x14ac:dyDescent="0.2">
      <c r="A34" s="607" t="s">
        <v>465</v>
      </c>
      <c r="B34" s="596" t="s">
        <v>361</v>
      </c>
      <c r="C34" s="586">
        <v>213</v>
      </c>
      <c r="D34" s="623" t="s">
        <v>361</v>
      </c>
      <c r="E34" s="586">
        <v>536</v>
      </c>
      <c r="F34" s="623" t="s">
        <v>361</v>
      </c>
    </row>
    <row r="35" spans="1:6" ht="11.1" customHeight="1" x14ac:dyDescent="0.25">
      <c r="A35" s="453" t="s">
        <v>536</v>
      </c>
      <c r="B35" s="299"/>
      <c r="C35" s="299"/>
      <c r="D35" s="506"/>
      <c r="E35" s="301"/>
      <c r="F35" s="458"/>
    </row>
    <row r="36" spans="1:6" ht="11.1" customHeight="1" x14ac:dyDescent="0.25">
      <c r="A36" s="350" t="s">
        <v>464</v>
      </c>
      <c r="B36" s="299"/>
      <c r="C36" s="299"/>
      <c r="D36" s="506"/>
      <c r="E36" s="299"/>
      <c r="F36" s="506"/>
    </row>
    <row r="37" spans="1:6" ht="11.1" customHeight="1" x14ac:dyDescent="0.25">
      <c r="A37" s="350" t="s">
        <v>463</v>
      </c>
      <c r="B37" s="301"/>
      <c r="C37" s="301"/>
      <c r="D37" s="458"/>
      <c r="E37" s="301"/>
      <c r="F37" s="458"/>
    </row>
    <row r="38" spans="1:6" ht="11.1" customHeight="1" x14ac:dyDescent="0.25">
      <c r="A38" s="320" t="s">
        <v>462</v>
      </c>
      <c r="B38" s="490"/>
      <c r="C38" s="490"/>
      <c r="D38" s="322"/>
      <c r="E38" s="490"/>
      <c r="F38" s="489"/>
    </row>
    <row r="39" spans="1:6" x14ac:dyDescent="0.2">
      <c r="A39" s="750" t="s">
        <v>563</v>
      </c>
      <c r="B39" s="353"/>
      <c r="C39" s="353"/>
      <c r="D39" s="508"/>
      <c r="E39" s="353"/>
      <c r="F39" s="508"/>
    </row>
  </sheetData>
  <mergeCells count="5">
    <mergeCell ref="A2:F2"/>
    <mergeCell ref="A3:A4"/>
    <mergeCell ref="C3:D3"/>
    <mergeCell ref="E3:F3"/>
    <mergeCell ref="A1:F1"/>
  </mergeCells>
  <hyperlinks>
    <hyperlink ref="H1" location="Indice!A52" display="INICIO"/>
  </hyperlinks>
  <printOptions horizontalCentered="1"/>
  <pageMargins left="0.70866141732283472" right="0.70866141732283472" top="1.1023622047244095" bottom="0.74803149606299213" header="0.31496062992125984" footer="0.31496062992125984"/>
  <pageSetup paperSize="9" scale="95" firstPageNumber="108" orientation="landscape" useFirstPageNumber="1" r:id="rId1"/>
  <headerFooter scaleWithDoc="0">
    <oddHeader>&amp;C&amp;G</oddHeader>
    <oddFooter>&amp;C&amp;"-,Negrita"&amp;20 &amp;P</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Q1"/>
  <sheetViews>
    <sheetView zoomScaleNormal="100" workbookViewId="0">
      <selection sqref="A1:P1"/>
    </sheetView>
  </sheetViews>
  <sheetFormatPr baseColWidth="10" defaultColWidth="9.140625" defaultRowHeight="15" x14ac:dyDescent="0.25"/>
  <cols>
    <col min="1" max="16384" width="9.140625" style="517"/>
  </cols>
  <sheetData>
    <row r="1" spans="1:17" ht="42.75" customHeight="1" x14ac:dyDescent="0.25">
      <c r="A1" s="773" t="s">
        <v>652</v>
      </c>
      <c r="B1" s="773"/>
      <c r="C1" s="773"/>
      <c r="D1" s="773"/>
      <c r="E1" s="773"/>
      <c r="F1" s="773"/>
      <c r="G1" s="773"/>
      <c r="H1" s="773"/>
      <c r="I1" s="773"/>
      <c r="J1" s="773"/>
      <c r="K1" s="773"/>
      <c r="L1" s="773"/>
      <c r="M1" s="773"/>
      <c r="N1" s="773"/>
      <c r="O1" s="773"/>
      <c r="P1" s="773"/>
      <c r="Q1" s="687" t="s">
        <v>344</v>
      </c>
    </row>
  </sheetData>
  <mergeCells count="1">
    <mergeCell ref="A1:P1"/>
  </mergeCells>
  <hyperlinks>
    <hyperlink ref="Q1" location="Indice!A56" display="INICIO"/>
  </hyperlinks>
  <printOptions horizontalCentered="1"/>
  <pageMargins left="0.70866141732283472" right="0.70866141732283472" top="1.1023622047244095" bottom="0.74803149606299213" header="0.31496062992125984" footer="0.31496062992125984"/>
  <pageSetup paperSize="9" scale="85" firstPageNumber="111" orientation="landscape" useFirstPageNumber="1" r:id="rId1"/>
  <headerFooter>
    <oddHeader>&amp;C&amp;G</oddHeader>
    <oddFooter>&amp;C&amp;"-,Negrita"&amp;20&amp;P</odd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Q2"/>
  <sheetViews>
    <sheetView zoomScale="110" zoomScaleNormal="110" workbookViewId="0">
      <selection sqref="A1:K1"/>
    </sheetView>
  </sheetViews>
  <sheetFormatPr baseColWidth="10" defaultColWidth="9.140625" defaultRowHeight="15" x14ac:dyDescent="0.25"/>
  <cols>
    <col min="1" max="1" width="9.140625" style="664"/>
    <col min="2" max="2" width="9.7109375" style="664" customWidth="1"/>
    <col min="3" max="16384" width="9.140625" style="664"/>
  </cols>
  <sheetData>
    <row r="1" spans="1:17" x14ac:dyDescent="0.25">
      <c r="Q1" s="687" t="s">
        <v>344</v>
      </c>
    </row>
    <row r="2" spans="1:17" ht="19.5" customHeight="1" x14ac:dyDescent="0.25">
      <c r="A2" s="773" t="s">
        <v>652</v>
      </c>
      <c r="B2" s="773"/>
      <c r="C2" s="773"/>
      <c r="D2" s="773"/>
      <c r="E2" s="773"/>
      <c r="F2" s="773"/>
      <c r="G2" s="773"/>
      <c r="H2" s="773"/>
      <c r="I2" s="773"/>
      <c r="J2" s="773"/>
      <c r="K2" s="773"/>
      <c r="L2" s="773"/>
      <c r="M2" s="773"/>
      <c r="N2" s="773"/>
    </row>
  </sheetData>
  <mergeCells count="1">
    <mergeCell ref="A2:N2"/>
  </mergeCells>
  <hyperlinks>
    <hyperlink ref="Q1" location="Indice!A59" display="INICIO"/>
  </hyperlinks>
  <printOptions horizontalCentered="1"/>
  <pageMargins left="0.70866141732283472" right="0.70866141732283472" top="1.1023622047244095" bottom="0.74803149606299213" header="0.31496062992125984" footer="0.31496062992125984"/>
  <pageSetup paperSize="9" scale="85" firstPageNumber="112" orientation="landscape" useFirstPageNumber="1" r:id="rId1"/>
  <headerFooter>
    <oddHeader>&amp;C&amp;G</oddHeader>
    <oddFooter>&amp;C&amp;"-,Negrita"&amp;20&amp;P</oddFoot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Q1"/>
  <sheetViews>
    <sheetView zoomScaleNormal="100" workbookViewId="0">
      <selection sqref="A1:P1"/>
    </sheetView>
  </sheetViews>
  <sheetFormatPr baseColWidth="10" defaultColWidth="9.140625" defaultRowHeight="15" x14ac:dyDescent="0.25"/>
  <cols>
    <col min="1" max="14" width="9.140625" style="664"/>
    <col min="15" max="15" width="9" style="664" customWidth="1"/>
    <col min="16" max="16" width="9.140625" style="664" hidden="1" customWidth="1"/>
    <col min="17" max="16384" width="9.140625" style="664"/>
  </cols>
  <sheetData>
    <row r="1" spans="1:17" ht="33" customHeight="1" x14ac:dyDescent="0.25">
      <c r="A1" s="773" t="s">
        <v>652</v>
      </c>
      <c r="B1" s="773"/>
      <c r="C1" s="773"/>
      <c r="D1" s="773"/>
      <c r="E1" s="773"/>
      <c r="F1" s="773"/>
      <c r="G1" s="773"/>
      <c r="H1" s="773"/>
      <c r="I1" s="773"/>
      <c r="J1" s="773"/>
      <c r="K1" s="773"/>
      <c r="L1" s="773"/>
      <c r="M1" s="773"/>
      <c r="N1" s="773"/>
      <c r="O1" s="773"/>
      <c r="P1" s="773"/>
      <c r="Q1" s="687" t="s">
        <v>344</v>
      </c>
    </row>
  </sheetData>
  <mergeCells count="1">
    <mergeCell ref="A1:P1"/>
  </mergeCells>
  <hyperlinks>
    <hyperlink ref="Q1" location="Indice!A63" display="INICIO"/>
  </hyperlinks>
  <printOptions horizontalCentered="1"/>
  <pageMargins left="0.70866141732283472" right="0.70866141732283472" top="1.1023622047244095" bottom="0.74803149606299213" header="0.31496062992125984" footer="0.31496062992125984"/>
  <pageSetup paperSize="9" scale="90" firstPageNumber="113" orientation="landscape" useFirstPageNumber="1" r:id="rId1"/>
  <headerFooter>
    <oddHeader>&amp;C&amp;G</oddHeader>
    <oddFooter>&amp;C&amp;"-,Negrita"&amp;20&amp;P</oddFoot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P1"/>
  <sheetViews>
    <sheetView zoomScaleNormal="100" workbookViewId="0">
      <selection sqref="A1:L1"/>
    </sheetView>
  </sheetViews>
  <sheetFormatPr baseColWidth="10" defaultRowHeight="15" x14ac:dyDescent="0.25"/>
  <cols>
    <col min="1" max="16384" width="11.42578125" style="518"/>
  </cols>
  <sheetData>
    <row r="1" spans="1:16" ht="20.25" customHeight="1" x14ac:dyDescent="0.25">
      <c r="A1" s="773" t="s">
        <v>652</v>
      </c>
      <c r="B1" s="773"/>
      <c r="C1" s="773"/>
      <c r="D1" s="773"/>
      <c r="E1" s="773"/>
      <c r="F1" s="773"/>
      <c r="G1" s="773"/>
      <c r="H1" s="773"/>
      <c r="I1" s="773"/>
      <c r="J1" s="773"/>
      <c r="K1" s="773"/>
      <c r="L1" s="773"/>
      <c r="M1" s="687" t="s">
        <v>344</v>
      </c>
      <c r="N1" s="536"/>
      <c r="O1" s="536"/>
      <c r="P1" s="536"/>
    </row>
  </sheetData>
  <mergeCells count="1">
    <mergeCell ref="A1:L1"/>
  </mergeCells>
  <hyperlinks>
    <hyperlink ref="M1" location="Indice!A67" display="INICIO"/>
  </hyperlinks>
  <printOptions horizontalCentered="1"/>
  <pageMargins left="0.70866141732283472" right="0.70866141732283472" top="1.1023622047244095" bottom="0.74803149606299213" header="0.31496062992125984" footer="0.31496062992125984"/>
  <pageSetup paperSize="9" scale="95" firstPageNumber="114" orientation="landscape" useFirstPageNumber="1" r:id="rId1"/>
  <headerFooter>
    <oddHeader>&amp;C&amp;G</oddHeader>
    <oddFooter>&amp;C&amp;"-,Negrita"&amp;20&amp;P</odd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L1"/>
  <sheetViews>
    <sheetView zoomScaleNormal="100" workbookViewId="0">
      <selection sqref="A1:K1"/>
    </sheetView>
  </sheetViews>
  <sheetFormatPr baseColWidth="10" defaultRowHeight="15" x14ac:dyDescent="0.25"/>
  <cols>
    <col min="1" max="16384" width="11.42578125" style="664"/>
  </cols>
  <sheetData>
    <row r="1" spans="1:12" ht="28.5" customHeight="1" x14ac:dyDescent="0.25">
      <c r="A1" s="773" t="s">
        <v>652</v>
      </c>
      <c r="B1" s="773"/>
      <c r="C1" s="773"/>
      <c r="D1" s="773"/>
      <c r="E1" s="773"/>
      <c r="F1" s="773"/>
      <c r="G1" s="773"/>
      <c r="H1" s="773"/>
      <c r="I1" s="773"/>
      <c r="J1" s="773"/>
      <c r="K1" s="773"/>
      <c r="L1" s="687" t="s">
        <v>344</v>
      </c>
    </row>
  </sheetData>
  <mergeCells count="1">
    <mergeCell ref="A1:K1"/>
  </mergeCells>
  <hyperlinks>
    <hyperlink ref="L1" location="Indice!A69" display="INICIO"/>
  </hyperlinks>
  <printOptions horizontalCentered="1"/>
  <pageMargins left="0.70866141732283472" right="0.70866141732283472" top="1.1023622047244095" bottom="0.74803149606299213" header="0.31496062992125984" footer="0.31496062992125984"/>
  <pageSetup paperSize="9" firstPageNumber="115" orientation="landscape" useFirstPageNumber="1" r:id="rId1"/>
  <headerFooter>
    <oddHeader>&amp;C&amp;G</oddHeader>
    <oddFooter>&amp;C&amp;"-,Negrita"&amp;20&amp;P</oddFoot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L1"/>
  <sheetViews>
    <sheetView zoomScale="110" zoomScaleNormal="110" workbookViewId="0">
      <selection sqref="A1:K1"/>
    </sheetView>
  </sheetViews>
  <sheetFormatPr baseColWidth="10" defaultRowHeight="15" x14ac:dyDescent="0.25"/>
  <cols>
    <col min="1" max="16384" width="11.42578125" style="664"/>
  </cols>
  <sheetData>
    <row r="1" spans="1:12" ht="28.5" customHeight="1" x14ac:dyDescent="0.25">
      <c r="A1" s="773" t="s">
        <v>652</v>
      </c>
      <c r="B1" s="773"/>
      <c r="C1" s="773"/>
      <c r="D1" s="773"/>
      <c r="E1" s="773"/>
      <c r="F1" s="773"/>
      <c r="G1" s="773"/>
      <c r="H1" s="773"/>
      <c r="I1" s="773"/>
      <c r="J1" s="773"/>
      <c r="K1" s="773"/>
      <c r="L1" s="687" t="s">
        <v>344</v>
      </c>
    </row>
  </sheetData>
  <mergeCells count="1">
    <mergeCell ref="A1:K1"/>
  </mergeCells>
  <hyperlinks>
    <hyperlink ref="L1" location="Indice!A71" display="INICIO"/>
  </hyperlinks>
  <printOptions horizontalCentered="1"/>
  <pageMargins left="0.70866141732283472" right="0.70866141732283472" top="1.1023622047244095" bottom="0.74803149606299213" header="0.31496062992125984" footer="0.31496062992125984"/>
  <pageSetup paperSize="9" firstPageNumber="116" orientation="landscape" useFirstPageNumber="1" r:id="rId1"/>
  <headerFooter>
    <oddHeader>&amp;C&amp;G</oddHeader>
    <oddFooter>&amp;C&amp;"-,Negrita"&amp;20&amp;P</oddFoot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L1"/>
  <sheetViews>
    <sheetView zoomScaleNormal="100" workbookViewId="0">
      <selection sqref="A1:K1"/>
    </sheetView>
  </sheetViews>
  <sheetFormatPr baseColWidth="10" defaultRowHeight="15" x14ac:dyDescent="0.25"/>
  <cols>
    <col min="1" max="16384" width="11.42578125" style="664"/>
  </cols>
  <sheetData>
    <row r="1" spans="1:12" ht="27" customHeight="1" x14ac:dyDescent="0.25">
      <c r="A1" s="773" t="s">
        <v>652</v>
      </c>
      <c r="B1" s="773"/>
      <c r="C1" s="773"/>
      <c r="D1" s="773"/>
      <c r="E1" s="773"/>
      <c r="F1" s="773"/>
      <c r="G1" s="773"/>
      <c r="H1" s="773"/>
      <c r="I1" s="773"/>
      <c r="J1" s="773"/>
      <c r="K1" s="773"/>
      <c r="L1" s="687" t="s">
        <v>344</v>
      </c>
    </row>
  </sheetData>
  <mergeCells count="1">
    <mergeCell ref="A1:K1"/>
  </mergeCells>
  <hyperlinks>
    <hyperlink ref="L1" location="Indice!A72" display="INICIO"/>
  </hyperlinks>
  <printOptions horizontalCentered="1"/>
  <pageMargins left="0.70866141732283472" right="0.70866141732283472" top="1.1023622047244095" bottom="0.74803149606299213" header="0.31496062992125984" footer="0.31496062992125984"/>
  <pageSetup paperSize="9" firstPageNumber="117" orientation="landscape" useFirstPageNumber="1" r:id="rId1"/>
  <headerFooter>
    <oddHeader>&amp;C&amp;G</oddHeader>
    <oddFooter>&amp;C&amp;"-,Negrita"&amp;20&amp;P</oddFoot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L1"/>
  <sheetViews>
    <sheetView zoomScaleNormal="100" workbookViewId="0">
      <selection sqref="A1:K1"/>
    </sheetView>
  </sheetViews>
  <sheetFormatPr baseColWidth="10" defaultRowHeight="15" x14ac:dyDescent="0.25"/>
  <cols>
    <col min="1" max="16384" width="11.42578125" style="664"/>
  </cols>
  <sheetData>
    <row r="1" spans="1:12" ht="24.75" customHeight="1" x14ac:dyDescent="0.25">
      <c r="A1" s="773" t="s">
        <v>653</v>
      </c>
      <c r="B1" s="773"/>
      <c r="C1" s="773"/>
      <c r="D1" s="773"/>
      <c r="E1" s="773"/>
      <c r="F1" s="773"/>
      <c r="G1" s="773"/>
      <c r="H1" s="773"/>
      <c r="I1" s="773"/>
      <c r="J1" s="773"/>
      <c r="K1" s="773"/>
      <c r="L1" s="687" t="s">
        <v>344</v>
      </c>
    </row>
  </sheetData>
  <mergeCells count="1">
    <mergeCell ref="A1:K1"/>
  </mergeCells>
  <hyperlinks>
    <hyperlink ref="L1" location="Indice!A76" display="INICIO"/>
  </hyperlinks>
  <printOptions horizontalCentered="1"/>
  <pageMargins left="0.70866141732283472" right="0.70866141732283472" top="1.1023622047244095" bottom="0.74803149606299213" header="0.31496062992125984" footer="0.31496062992125984"/>
  <pageSetup paperSize="9" firstPageNumber="121" orientation="landscape" useFirstPageNumber="1" r:id="rId1"/>
  <headerFooter>
    <oddHeader>&amp;C&amp;G</oddHeader>
    <oddFooter>&amp;C&amp;"-,Negrita"&amp;20&amp;P</odd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L1"/>
  <sheetViews>
    <sheetView zoomScaleNormal="100" workbookViewId="0">
      <selection sqref="A1:K1"/>
    </sheetView>
  </sheetViews>
  <sheetFormatPr baseColWidth="10" defaultRowHeight="15" x14ac:dyDescent="0.25"/>
  <cols>
    <col min="1" max="16384" width="11.42578125" style="664"/>
  </cols>
  <sheetData>
    <row r="1" spans="1:12" ht="26.25" customHeight="1" x14ac:dyDescent="0.25">
      <c r="A1" s="773" t="s">
        <v>653</v>
      </c>
      <c r="B1" s="773"/>
      <c r="C1" s="773"/>
      <c r="D1" s="773"/>
      <c r="E1" s="773"/>
      <c r="F1" s="773"/>
      <c r="G1" s="773"/>
      <c r="H1" s="773"/>
      <c r="I1" s="773"/>
      <c r="J1" s="773"/>
      <c r="K1" s="773"/>
      <c r="L1" s="633" t="s">
        <v>344</v>
      </c>
    </row>
  </sheetData>
  <mergeCells count="1">
    <mergeCell ref="A1:K1"/>
  </mergeCells>
  <hyperlinks>
    <hyperlink ref="L1" location="Indice!A79" display="INICIO"/>
  </hyperlinks>
  <printOptions horizontalCentered="1"/>
  <pageMargins left="0.70866141732283472" right="0.70866141732283472" top="1.1023622047244095" bottom="0.74803149606299213" header="0.31496062992125984" footer="0.31496062992125984"/>
  <pageSetup paperSize="9" firstPageNumber="122" orientation="landscape" useFirstPageNumber="1" r:id="rId1"/>
  <headerFooter>
    <oddHeader>&amp;C&amp;G</oddHeader>
    <oddFooter>&amp;C&amp;"-,Negrita"&amp;20&amp;P</oddFoot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L1"/>
  <sheetViews>
    <sheetView zoomScaleNormal="100" workbookViewId="0">
      <selection sqref="A1:K1"/>
    </sheetView>
  </sheetViews>
  <sheetFormatPr baseColWidth="10" defaultRowHeight="15" x14ac:dyDescent="0.25"/>
  <cols>
    <col min="1" max="16384" width="11.42578125" style="664"/>
  </cols>
  <sheetData>
    <row r="1" spans="1:12" ht="29.25" customHeight="1" x14ac:dyDescent="0.25">
      <c r="A1" s="773" t="s">
        <v>653</v>
      </c>
      <c r="B1" s="773"/>
      <c r="C1" s="773"/>
      <c r="D1" s="773"/>
      <c r="E1" s="773"/>
      <c r="F1" s="773"/>
      <c r="G1" s="773"/>
      <c r="H1" s="773"/>
      <c r="I1" s="773"/>
      <c r="J1" s="773"/>
      <c r="K1" s="773"/>
      <c r="L1" s="633" t="s">
        <v>344</v>
      </c>
    </row>
  </sheetData>
  <mergeCells count="1">
    <mergeCell ref="A1:K1"/>
  </mergeCells>
  <hyperlinks>
    <hyperlink ref="L1" location="Indice!A83" display="INICIO"/>
  </hyperlinks>
  <printOptions horizontalCentered="1"/>
  <pageMargins left="0.70866141732283472" right="0.70866141732283472" top="1.1023622047244095" bottom="0.74803149606299213" header="0.31496062992125984" footer="0.31496062992125984"/>
  <pageSetup paperSize="9" firstPageNumber="123" orientation="landscape" useFirstPageNumber="1" r:id="rId1"/>
  <headerFooter>
    <oddHeader>&amp;C&amp;G</oddHeader>
    <oddFooter>&amp;C&amp;"-,Negrita"&amp;20&amp;P</oddFoot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L1"/>
  <sheetViews>
    <sheetView zoomScaleNormal="100" workbookViewId="0">
      <selection sqref="A1:K1"/>
    </sheetView>
  </sheetViews>
  <sheetFormatPr baseColWidth="10" defaultRowHeight="15" x14ac:dyDescent="0.25"/>
  <cols>
    <col min="1" max="16384" width="11.42578125" style="664"/>
  </cols>
  <sheetData>
    <row r="1" spans="1:12" ht="24" customHeight="1" x14ac:dyDescent="0.25">
      <c r="A1" s="773" t="s">
        <v>653</v>
      </c>
      <c r="B1" s="773"/>
      <c r="C1" s="773"/>
      <c r="D1" s="773"/>
      <c r="E1" s="773"/>
      <c r="F1" s="773"/>
      <c r="G1" s="773"/>
      <c r="H1" s="773"/>
      <c r="I1" s="773"/>
      <c r="J1" s="773"/>
      <c r="K1" s="773"/>
      <c r="L1" s="633" t="s">
        <v>344</v>
      </c>
    </row>
  </sheetData>
  <mergeCells count="1">
    <mergeCell ref="A1:K1"/>
  </mergeCells>
  <hyperlinks>
    <hyperlink ref="L1" location="Indice!A85" display="INICIO"/>
  </hyperlinks>
  <printOptions horizontalCentered="1"/>
  <pageMargins left="0.70866141732283472" right="0.70866141732283472" top="1.1023622047244095" bottom="0.74803149606299213" header="0.31496062992125984" footer="0.31496062992125984"/>
  <pageSetup paperSize="9" firstPageNumber="124" orientation="landscape" useFirstPageNumber="1" r:id="rId1"/>
  <headerFooter>
    <oddHeader>&amp;C&amp;G</oddHeader>
    <oddFooter>&amp;C&amp;"-,Negrita"&amp;20&amp;P</oddFoot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L1"/>
  <sheetViews>
    <sheetView zoomScaleNormal="100" workbookViewId="0">
      <selection sqref="A1:K1"/>
    </sheetView>
  </sheetViews>
  <sheetFormatPr baseColWidth="10" defaultRowHeight="15" x14ac:dyDescent="0.25"/>
  <cols>
    <col min="1" max="16384" width="11.42578125" style="664"/>
  </cols>
  <sheetData>
    <row r="1" spans="1:12" ht="27" customHeight="1" x14ac:dyDescent="0.25">
      <c r="A1" s="773" t="s">
        <v>653</v>
      </c>
      <c r="B1" s="773"/>
      <c r="C1" s="773"/>
      <c r="D1" s="773"/>
      <c r="E1" s="773"/>
      <c r="F1" s="773"/>
      <c r="G1" s="773"/>
      <c r="H1" s="773"/>
      <c r="I1" s="773"/>
      <c r="J1" s="773"/>
      <c r="K1" s="773"/>
      <c r="L1" s="633" t="s">
        <v>344</v>
      </c>
    </row>
  </sheetData>
  <mergeCells count="1">
    <mergeCell ref="A1:K1"/>
  </mergeCells>
  <hyperlinks>
    <hyperlink ref="L1" location="Indice!A87" display="INICIO"/>
  </hyperlinks>
  <printOptions horizontalCentered="1"/>
  <pageMargins left="0.70866141732283472" right="0.70866141732283472" top="1.1023622047244095" bottom="0.74803149606299213" header="0.31496062992125984" footer="0.31496062992125984"/>
  <pageSetup paperSize="9" firstPageNumber="125" orientation="landscape" useFirstPageNumber="1" r:id="rId1"/>
  <headerFooter>
    <oddHeader>&amp;C&amp;G</oddHeader>
    <oddFooter>&amp;C&amp;"-,Negrita"&amp;20&amp;P</oddFoot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L1"/>
  <sheetViews>
    <sheetView zoomScaleNormal="100" workbookViewId="0">
      <selection sqref="A1:K1"/>
    </sheetView>
  </sheetViews>
  <sheetFormatPr baseColWidth="10" defaultRowHeight="15" x14ac:dyDescent="0.25"/>
  <cols>
    <col min="1" max="16384" width="11.42578125" style="664"/>
  </cols>
  <sheetData>
    <row r="1" spans="1:12" ht="32.25" customHeight="1" x14ac:dyDescent="0.25">
      <c r="A1" s="773" t="s">
        <v>653</v>
      </c>
      <c r="B1" s="773"/>
      <c r="C1" s="773"/>
      <c r="D1" s="773"/>
      <c r="E1" s="773"/>
      <c r="F1" s="773"/>
      <c r="G1" s="773"/>
      <c r="H1" s="773"/>
      <c r="I1" s="773"/>
      <c r="J1" s="773"/>
      <c r="K1" s="773"/>
      <c r="L1" s="633" t="s">
        <v>344</v>
      </c>
    </row>
  </sheetData>
  <mergeCells count="1">
    <mergeCell ref="A1:K1"/>
  </mergeCells>
  <hyperlinks>
    <hyperlink ref="L1" location="Indice!A88" display="INICIO"/>
  </hyperlinks>
  <printOptions horizontalCentered="1"/>
  <pageMargins left="0.70866141732283472" right="0.70866141732283472" top="1.1023622047244095" bottom="0.74803149606299213" header="0.31496062992125984" footer="0.31496062992125984"/>
  <pageSetup paperSize="9" firstPageNumber="126" orientation="landscape" useFirstPageNumber="1" r:id="rId1"/>
  <headerFooter>
    <oddHeader>&amp;C&amp;G</oddHeader>
    <oddFooter>&amp;C&amp;"-,Negrita"&amp;20&amp;P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69</vt:i4>
      </vt:variant>
    </vt:vector>
  </HeadingPairs>
  <TitlesOfParts>
    <vt:vector size="129" baseType="lpstr">
      <vt:lpstr>Indice</vt:lpstr>
      <vt:lpstr>GRA1</vt:lpstr>
      <vt:lpstr>GRA2</vt:lpstr>
      <vt:lpstr>GRA3</vt:lpstr>
      <vt:lpstr>GRA4</vt:lpstr>
      <vt:lpstr>GRA5</vt:lpstr>
      <vt:lpstr>GRA6</vt:lpstr>
      <vt:lpstr>GRA7</vt:lpstr>
      <vt:lpstr>GRA8</vt:lpstr>
      <vt:lpstr>GRA9</vt:lpstr>
      <vt:lpstr>GRA10</vt:lpstr>
      <vt:lpstr>GRA11</vt:lpstr>
      <vt:lpstr>GRA12</vt:lpstr>
      <vt:lpstr>GRA13</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CUADRO22</vt:lpstr>
      <vt:lpstr>CUADRO23</vt:lpstr>
      <vt:lpstr>ANEXO1</vt:lpstr>
      <vt:lpstr>ANEXO2</vt:lpstr>
      <vt:lpstr>ANEXO3</vt:lpstr>
      <vt:lpstr>ANEXO4</vt:lpstr>
      <vt:lpstr>ANEXO5</vt:lpstr>
      <vt:lpstr>ANEXO6</vt:lpstr>
      <vt:lpstr>ANEXO7</vt:lpstr>
      <vt:lpstr>ANEXO8</vt:lpstr>
      <vt:lpstr>ANEXO9</vt:lpstr>
      <vt:lpstr>ANEXO10</vt:lpstr>
      <vt:lpstr>MAPA 1-3</vt:lpstr>
      <vt:lpstr>MAPA 4-6</vt:lpstr>
      <vt:lpstr>MAPA 7-10</vt:lpstr>
      <vt:lpstr>MAPA 11-14</vt:lpstr>
      <vt:lpstr>MAPA 15-16</vt:lpstr>
      <vt:lpstr>MAPA17-18</vt:lpstr>
      <vt:lpstr>MAPA 19</vt:lpstr>
      <vt:lpstr>MAPA20-22</vt:lpstr>
      <vt:lpstr>MAPA 23-25</vt:lpstr>
      <vt:lpstr>MAPA 26-29</vt:lpstr>
      <vt:lpstr>MAPA 30-31</vt:lpstr>
      <vt:lpstr>MAPA 32-33</vt:lpstr>
      <vt:lpstr>MAPA 34</vt:lpstr>
      <vt:lpstr>ANEXO1!Área_de_impresión</vt:lpstr>
      <vt:lpstr>ANEXO10!Área_de_impresión</vt:lpstr>
      <vt:lpstr>ANEXO2!Área_de_impresión</vt:lpstr>
      <vt:lpstr>ANEXO3!Área_de_impresión</vt:lpstr>
      <vt:lpstr>ANEXO4!Área_de_impresión</vt:lpstr>
      <vt:lpstr>ANEXO5!Área_de_impresión</vt:lpstr>
      <vt:lpstr>ANEXO6!Área_de_impresión</vt:lpstr>
      <vt:lpstr>ANEXO7!Área_de_impresión</vt:lpstr>
      <vt:lpstr>ANEXO8!Área_de_impresión</vt:lpstr>
      <vt:lpstr>ANEXO9!Área_de_impresión</vt:lpstr>
      <vt:lpstr>'CUADRO 1'!Área_de_impresión</vt:lpstr>
      <vt:lpstr>'CUADRO 10'!Área_de_impresión</vt:lpstr>
      <vt:lpstr>'CUADRO 11'!Área_de_impresión</vt:lpstr>
      <vt:lpstr>'CUADRO 12'!Área_de_impresión</vt:lpstr>
      <vt:lpstr>'CUADRO 13'!Área_de_impresión</vt:lpstr>
      <vt:lpstr>'CUADRO 14'!Área_de_impresión</vt:lpstr>
      <vt:lpstr>'CUADRO 15'!Área_de_impresión</vt:lpstr>
      <vt:lpstr>'CUADRO 16'!Área_de_impresión</vt:lpstr>
      <vt:lpstr>'CUADRO 17'!Área_de_impresión</vt:lpstr>
      <vt:lpstr>'CUADRO 18'!Área_de_impresión</vt:lpstr>
      <vt:lpstr>'CUADRO 19'!Área_de_impresión</vt:lpstr>
      <vt:lpstr>'CUADRO 2'!Área_de_impresión</vt:lpstr>
      <vt:lpstr>'CUADRO 20'!Área_de_impresión</vt:lpstr>
      <vt:lpstr>'CUADRO 21'!Área_de_impresión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CUADRO22!Área_de_impresión</vt:lpstr>
      <vt:lpstr>CUADRO23!Área_de_impresión</vt:lpstr>
      <vt:lpstr>'GRA1'!Área_de_impresión</vt:lpstr>
      <vt:lpstr>'GRA10'!Área_de_impresión</vt:lpstr>
      <vt:lpstr>'GRA11'!Área_de_impresión</vt:lpstr>
      <vt:lpstr>'GRA12'!Área_de_impresión</vt:lpstr>
      <vt:lpstr>'GRA13'!Área_de_impresión</vt:lpstr>
      <vt:lpstr>'GRA2'!Área_de_impresión</vt:lpstr>
      <vt:lpstr>'GRA3'!Área_de_impresión</vt:lpstr>
      <vt:lpstr>'GRA4'!Área_de_impresión</vt:lpstr>
      <vt:lpstr>'GRA5'!Área_de_impresión</vt:lpstr>
      <vt:lpstr>'GRA6'!Área_de_impresión</vt:lpstr>
      <vt:lpstr>'GRA7'!Área_de_impresión</vt:lpstr>
      <vt:lpstr>'GRA8'!Área_de_impresión</vt:lpstr>
      <vt:lpstr>'GRA9'!Área_de_impresión</vt:lpstr>
      <vt:lpstr>'MAPA 11-14'!Área_de_impresión</vt:lpstr>
      <vt:lpstr>'MAPA 1-3'!Área_de_impresión</vt:lpstr>
      <vt:lpstr>'MAPA 15-16'!Área_de_impresión</vt:lpstr>
      <vt:lpstr>'MAPA 19'!Área_de_impresión</vt:lpstr>
      <vt:lpstr>'MAPA 23-25'!Área_de_impresión</vt:lpstr>
      <vt:lpstr>'MAPA 26-29'!Área_de_impresión</vt:lpstr>
      <vt:lpstr>'MAPA 30-31'!Área_de_impresión</vt:lpstr>
      <vt:lpstr>'MAPA 32-33'!Área_de_impresión</vt:lpstr>
      <vt:lpstr>'MAPA 34'!Área_de_impresión</vt:lpstr>
      <vt:lpstr>'MAPA 4-6'!Área_de_impresión</vt:lpstr>
      <vt:lpstr>'MAPA 7-10'!Área_de_impresión</vt:lpstr>
      <vt:lpstr>'MAPA17-18'!Área_de_impresión</vt:lpstr>
      <vt:lpstr>'MAPA20-22'!Área_de_impresión</vt:lpstr>
      <vt:lpstr>'CUADRO 1'!Títulos_a_imprimir</vt:lpstr>
      <vt:lpstr>'CUADRO 11'!Títulos_a_imprimir</vt:lpstr>
      <vt:lpstr>'CUADRO 12'!Títulos_a_imprimir</vt:lpstr>
      <vt:lpstr>'CUADRO 13'!Títulos_a_imprimir</vt:lpstr>
      <vt:lpstr>'CUADRO 15'!Títulos_a_imprimir</vt:lpstr>
      <vt:lpstr>'CUADRO 2'!Títulos_a_imprimir</vt:lpstr>
      <vt:lpstr>'CUADRO 21'!Títulos_a_imprimir</vt:lpstr>
      <vt:lpstr>'CUADRO 3'!Títulos_a_imprimir</vt:lpstr>
      <vt:lpstr>'CUADRO 6'!Títulos_a_imprimir</vt:lpstr>
      <vt:lpstr>'CUADRO 9'!Títulos_a_imprimir</vt:lpstr>
    </vt:vector>
  </TitlesOfParts>
  <Company>INEC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Ruiz</dc:creator>
  <cp:lastModifiedBy>María Isabel Ruiz</cp:lastModifiedBy>
  <cp:lastPrinted>2013-09-18T14:32:36Z</cp:lastPrinted>
  <dcterms:created xsi:type="dcterms:W3CDTF">2013-07-04T19:37:22Z</dcterms:created>
  <dcterms:modified xsi:type="dcterms:W3CDTF">2013-09-18T14:32:47Z</dcterms:modified>
</cp:coreProperties>
</file>