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080" windowWidth="19200" windowHeight="5880"/>
  </bookViews>
  <sheets>
    <sheet name="ÍNDICE" sheetId="5" r:id="rId1"/>
    <sheet name="1.1.1 (2010-2011) " sheetId="294" r:id="rId2"/>
    <sheet name="1.1.1 (2012-2013)" sheetId="295" r:id="rId3"/>
    <sheet name="1.1.1 (2014-2015)" sheetId="49" r:id="rId4"/>
    <sheet name="1.1.1 (2016-2017)" sheetId="296" r:id="rId5"/>
    <sheet name="1.1.1 (2018-2019) " sheetId="297" r:id="rId6"/>
    <sheet name="1.1.1 (2020)" sheetId="298" r:id="rId7"/>
    <sheet name="1.1.2" sheetId="299" r:id="rId8"/>
    <sheet name="1.1.3" sheetId="377" r:id="rId9"/>
    <sheet name="1.1.4" sheetId="378" r:id="rId10"/>
    <sheet name="1.1.5 " sheetId="300" r:id="rId11"/>
    <sheet name="1.1.6" sheetId="301" r:id="rId12"/>
    <sheet name="1.1.7 " sheetId="302" r:id="rId13"/>
    <sheet name="1.2.1 " sheetId="303" r:id="rId14"/>
    <sheet name="1.2.2" sheetId="365" r:id="rId15"/>
    <sheet name="1.2.3" sheetId="347" r:id="rId16"/>
    <sheet name="1.3.1" sheetId="304" r:id="rId17"/>
    <sheet name="1.3.2" sheetId="366" r:id="rId18"/>
    <sheet name="1.3.3" sheetId="349" r:id="rId19"/>
    <sheet name="1.3.4" sheetId="350" r:id="rId20"/>
    <sheet name="1.3.5" sheetId="351" r:id="rId21"/>
    <sheet name="1.3.6" sheetId="352" r:id="rId22"/>
    <sheet name="1.3.7" sheetId="353" r:id="rId23"/>
    <sheet name="1.4.1" sheetId="354" r:id="rId24"/>
    <sheet name="1.4.2" sheetId="305" r:id="rId25"/>
    <sheet name="1.5.1 " sheetId="376" r:id="rId26"/>
  </sheets>
  <externalReferences>
    <externalReference r:id="rId27"/>
  </externalReferences>
  <definedNames>
    <definedName name="A_IMPRESIÚN_IM" localSheetId="1">[1]IPCO1!#REF!</definedName>
    <definedName name="A_IMPRESIÚN_IM" localSheetId="2">[1]IPCO1!#REF!</definedName>
    <definedName name="A_IMPRESIÚN_IM" localSheetId="4">[1]IPCO1!#REF!</definedName>
    <definedName name="A_IMPRESIÚN_IM" localSheetId="5">[1]IPCO1!#REF!</definedName>
    <definedName name="A_IMPRESIÚN_IM" localSheetId="6">[1]IPCO1!#REF!</definedName>
    <definedName name="A_IMPRESIÚN_IM" localSheetId="7">[1]IPCO1!#REF!</definedName>
    <definedName name="A_IMPRESIÚN_IM" localSheetId="8">[1]IPCO1!#REF!</definedName>
    <definedName name="A_IMPRESIÚN_IM" localSheetId="9">[1]IPCO1!#REF!</definedName>
    <definedName name="A_IMPRESIÚN_IM" localSheetId="10">[1]IPCO1!#REF!</definedName>
    <definedName name="A_IMPRESIÚN_IM" localSheetId="11">[1]IPCO1!#REF!</definedName>
    <definedName name="A_IMPRESIÚN_IM" localSheetId="12">[1]IPCO1!#REF!</definedName>
    <definedName name="A_IMPRESIÚN_IM" localSheetId="13">[1]IPCO1!#REF!</definedName>
    <definedName name="A_IMPRESIÚN_IM" localSheetId="16">[1]IPCO1!#REF!</definedName>
    <definedName name="A_IMPRESIÚN_IM" localSheetId="24">[1]IPCO1!#REF!</definedName>
    <definedName name="A_IMPRESIÚN_IM" localSheetId="25">[1]IPCO1!#REF!</definedName>
    <definedName name="A_IMPRESIÚN_IM">[1]IPCO1!#REF!</definedName>
    <definedName name="_xlnm.Print_Area" localSheetId="14">'1.2.2'!$A$2:$M$30</definedName>
    <definedName name="_xlnm.Print_Area" localSheetId="15">'1.2.3'!$A$5:$U$27</definedName>
    <definedName name="_xlnm.Print_Area" localSheetId="17">'1.3.2'!$A$3:$E$55</definedName>
    <definedName name="_xlnm.Print_Area" localSheetId="18">'1.3.3'!$A$6:$F$47</definedName>
    <definedName name="_xlnm.Print_Area" localSheetId="19">'1.3.4'!$A$2:$F$48</definedName>
    <definedName name="_xlnm.Print_Area" localSheetId="20">'1.3.5'!$A$2:$F$48</definedName>
    <definedName name="_xlnm.Print_Area" localSheetId="21">'1.3.6'!$A$2:$H$52</definedName>
    <definedName name="_xlnm.Print_Area" localSheetId="22">'1.3.7'!$A$2:$F$45</definedName>
    <definedName name="_xlnm.Print_Area" localSheetId="23">'1.4.1'!$A$2:$J$24</definedName>
    <definedName name="_xlnm.Print_Area" localSheetId="25">'1.5.1 '!$A$1:$F$56</definedName>
    <definedName name="canasta" localSheetId="8">#REF!</definedName>
    <definedName name="canasta" localSheetId="9">#REF!</definedName>
    <definedName name="canasta" localSheetId="14">#REF!</definedName>
    <definedName name="canasta" localSheetId="25">#REF!</definedName>
    <definedName name="canasta">#REF!</definedName>
    <definedName name="Inicio" localSheetId="1">#REF!</definedName>
    <definedName name="Inicio" localSheetId="2">#REF!</definedName>
    <definedName name="Inicio" localSheetId="4">#REF!</definedName>
    <definedName name="Inicio" localSheetId="5">#REF!</definedName>
    <definedName name="Inicio" localSheetId="6">#REF!</definedName>
    <definedName name="Inicio" localSheetId="7">#REF!</definedName>
    <definedName name="Inicio" localSheetId="8">#REF!</definedName>
    <definedName name="Inicio" localSheetId="9">#REF!</definedName>
    <definedName name="Inicio" localSheetId="10">#REF!</definedName>
    <definedName name="Inicio" localSheetId="11">#REF!</definedName>
    <definedName name="Inicio" localSheetId="12">#REF!</definedName>
    <definedName name="Inicio" localSheetId="13">#REF!</definedName>
    <definedName name="Inicio" localSheetId="14">#REF!</definedName>
    <definedName name="Inicio" localSheetId="15">#REF!</definedName>
    <definedName name="Inicio" localSheetId="16">#REF!</definedName>
    <definedName name="Inicio" localSheetId="17">#REF!</definedName>
    <definedName name="Inicio" localSheetId="18">#REF!</definedName>
    <definedName name="Inicio" localSheetId="19">#REF!</definedName>
    <definedName name="Inicio" localSheetId="20">#REF!</definedName>
    <definedName name="Inicio" localSheetId="21">#REF!</definedName>
    <definedName name="Inicio" localSheetId="22">#REF!</definedName>
    <definedName name="Inicio" localSheetId="23">#REF!</definedName>
    <definedName name="Inicio" localSheetId="24">#REF!</definedName>
    <definedName name="Inicio" localSheetId="25">#REF!</definedName>
    <definedName name="Inicio">#REF!</definedName>
    <definedName name="_xlnm.Print_Titles" localSheetId="23">'1.4.1'!$2:$4</definedName>
  </definedNames>
  <calcPr calcId="145621"/>
</workbook>
</file>

<file path=xl/calcChain.xml><?xml version="1.0" encoding="utf-8"?>
<calcChain xmlns="http://schemas.openxmlformats.org/spreadsheetml/2006/main">
  <c r="M22" i="365" l="1"/>
  <c r="L22" i="365"/>
  <c r="K22" i="365"/>
  <c r="J22" i="365"/>
  <c r="M21" i="365"/>
  <c r="L21" i="365"/>
  <c r="K21" i="365"/>
  <c r="J21" i="365"/>
  <c r="M20" i="365"/>
  <c r="L20" i="365"/>
  <c r="K20" i="365"/>
  <c r="J20" i="365"/>
  <c r="M19" i="365"/>
  <c r="L19" i="365"/>
  <c r="K19" i="365"/>
  <c r="J19" i="365"/>
  <c r="M18" i="365"/>
  <c r="L18" i="365"/>
  <c r="K18" i="365"/>
  <c r="J18" i="365"/>
  <c r="M17" i="365"/>
  <c r="L17" i="365"/>
  <c r="K17" i="365"/>
  <c r="J17" i="365"/>
  <c r="M16" i="365"/>
  <c r="L16" i="365"/>
  <c r="K16" i="365"/>
  <c r="J16" i="365"/>
  <c r="M15" i="365"/>
  <c r="L15" i="365"/>
  <c r="K15" i="365"/>
  <c r="J15" i="365"/>
  <c r="M14" i="365"/>
  <c r="L14" i="365"/>
  <c r="K14" i="365"/>
  <c r="J14" i="365"/>
  <c r="M13" i="365"/>
  <c r="L13" i="365"/>
  <c r="K13" i="365"/>
  <c r="J13" i="365"/>
  <c r="M12" i="365"/>
  <c r="L12" i="365"/>
  <c r="K12" i="365"/>
  <c r="J12" i="365"/>
  <c r="M11" i="365"/>
  <c r="L11" i="365"/>
  <c r="K11" i="365"/>
  <c r="J11" i="365"/>
  <c r="M10" i="365"/>
  <c r="L10" i="365"/>
  <c r="K10" i="365"/>
  <c r="J10" i="365"/>
  <c r="M9" i="365"/>
  <c r="L9" i="365"/>
  <c r="K9" i="365"/>
  <c r="J9" i="365"/>
  <c r="M8" i="365"/>
  <c r="L8" i="365"/>
  <c r="K8" i="365"/>
  <c r="J8" i="365"/>
  <c r="D32" i="353" l="1"/>
  <c r="B31" i="353"/>
  <c r="D30" i="353"/>
  <c r="B29" i="353"/>
  <c r="D29" i="353" s="1"/>
  <c r="D28" i="353"/>
  <c r="D27" i="353"/>
  <c r="B26" i="353"/>
  <c r="D25" i="353"/>
  <c r="D24" i="353"/>
  <c r="D23" i="353"/>
  <c r="D22" i="353"/>
  <c r="D21" i="353"/>
  <c r="D20" i="353"/>
  <c r="D19" i="353"/>
  <c r="D18" i="353"/>
  <c r="D17" i="353"/>
  <c r="D16" i="353"/>
  <c r="D15" i="353"/>
  <c r="D14" i="353"/>
  <c r="D13" i="353"/>
  <c r="D12" i="353"/>
  <c r="D11" i="353"/>
  <c r="D10" i="353"/>
  <c r="D9" i="353"/>
  <c r="B9" i="353"/>
  <c r="G37" i="352"/>
  <c r="F37" i="352"/>
  <c r="G36" i="352"/>
  <c r="F36" i="352"/>
  <c r="G35" i="352"/>
  <c r="F35" i="352"/>
  <c r="G34" i="352"/>
  <c r="F34" i="352"/>
  <c r="G33" i="352"/>
  <c r="F33" i="352"/>
  <c r="G32" i="352"/>
  <c r="F32" i="352"/>
  <c r="G31" i="352"/>
  <c r="F31" i="352"/>
  <c r="G30" i="352"/>
  <c r="F30" i="352"/>
  <c r="G29" i="352"/>
  <c r="F29" i="352"/>
  <c r="G28" i="352"/>
  <c r="F28" i="352"/>
  <c r="G27" i="352"/>
  <c r="F27" i="352"/>
  <c r="G26" i="352"/>
  <c r="F26" i="352"/>
  <c r="G25" i="352"/>
  <c r="F25" i="352"/>
  <c r="G24" i="352"/>
  <c r="F24" i="352"/>
  <c r="G23" i="352"/>
  <c r="F23" i="352"/>
  <c r="G22" i="352"/>
  <c r="F22" i="352"/>
  <c r="G21" i="352"/>
  <c r="F21" i="352"/>
  <c r="G20" i="352"/>
  <c r="F20" i="352"/>
  <c r="G19" i="352"/>
  <c r="F19" i="352"/>
  <c r="G18" i="352"/>
  <c r="F18" i="352"/>
  <c r="G17" i="352"/>
  <c r="F17" i="352"/>
  <c r="G16" i="352"/>
  <c r="F16" i="352"/>
  <c r="G15" i="352"/>
  <c r="F15" i="352"/>
  <c r="G14" i="352"/>
  <c r="F14" i="352"/>
  <c r="G13" i="352"/>
  <c r="F13" i="352"/>
  <c r="G12" i="352"/>
  <c r="F12" i="352"/>
  <c r="G11" i="352"/>
  <c r="F11" i="352"/>
  <c r="G10" i="352"/>
  <c r="F10" i="352"/>
  <c r="F9" i="352"/>
  <c r="E37" i="351"/>
  <c r="D37" i="351"/>
  <c r="E36" i="351"/>
  <c r="D36" i="351"/>
  <c r="E35" i="351"/>
  <c r="D35" i="351"/>
  <c r="E34" i="351"/>
  <c r="D34" i="351"/>
  <c r="E33" i="351"/>
  <c r="D33" i="351"/>
  <c r="E32" i="351"/>
  <c r="D32" i="351"/>
  <c r="E31" i="351"/>
  <c r="D31" i="351"/>
  <c r="E30" i="351"/>
  <c r="D30" i="351"/>
  <c r="E29" i="351"/>
  <c r="D29" i="351"/>
  <c r="E28" i="351"/>
  <c r="D28" i="351"/>
  <c r="E27" i="351"/>
  <c r="D27" i="351"/>
  <c r="E26" i="351"/>
  <c r="D26" i="351"/>
  <c r="E25" i="351"/>
  <c r="D25" i="351"/>
  <c r="E24" i="351"/>
  <c r="D24" i="351"/>
  <c r="E23" i="351"/>
  <c r="D23" i="351"/>
  <c r="E22" i="351"/>
  <c r="D22" i="351"/>
  <c r="E21" i="351"/>
  <c r="D21" i="351"/>
  <c r="E20" i="351"/>
  <c r="D20" i="351"/>
  <c r="E19" i="351"/>
  <c r="D19" i="351"/>
  <c r="E18" i="351"/>
  <c r="D18" i="351"/>
  <c r="E17" i="351"/>
  <c r="D17" i="351"/>
  <c r="E16" i="351"/>
  <c r="D16" i="351"/>
  <c r="E15" i="351"/>
  <c r="D15" i="351"/>
  <c r="E14" i="351"/>
  <c r="D14" i="351"/>
  <c r="E13" i="351"/>
  <c r="D13" i="351"/>
  <c r="E12" i="351"/>
  <c r="D12" i="351"/>
  <c r="E11" i="351"/>
  <c r="D11" i="351"/>
  <c r="C9" i="351"/>
  <c r="E37" i="350"/>
  <c r="D37" i="350"/>
  <c r="E36" i="350"/>
  <c r="D36" i="350"/>
  <c r="E35" i="350"/>
  <c r="D35" i="350"/>
  <c r="E34" i="350"/>
  <c r="D34" i="350"/>
  <c r="E33" i="350"/>
  <c r="D33" i="350"/>
  <c r="E32" i="350"/>
  <c r="D32" i="350"/>
  <c r="E31" i="350"/>
  <c r="D31" i="350"/>
  <c r="E30" i="350"/>
  <c r="D30" i="350"/>
  <c r="E29" i="350"/>
  <c r="D29" i="350"/>
  <c r="E28" i="350"/>
  <c r="D28" i="350"/>
  <c r="E27" i="350"/>
  <c r="D27" i="350"/>
  <c r="E26" i="350"/>
  <c r="D26" i="350"/>
  <c r="E25" i="350"/>
  <c r="D25" i="350"/>
  <c r="E24" i="350"/>
  <c r="D24" i="350"/>
  <c r="E23" i="350"/>
  <c r="D23" i="350"/>
  <c r="E22" i="350"/>
  <c r="D22" i="350"/>
  <c r="E21" i="350"/>
  <c r="D21" i="350"/>
  <c r="E20" i="350"/>
  <c r="D20" i="350"/>
  <c r="E19" i="350"/>
  <c r="D19" i="350"/>
  <c r="E18" i="350"/>
  <c r="D18" i="350"/>
  <c r="E17" i="350"/>
  <c r="D17" i="350"/>
  <c r="E16" i="350"/>
  <c r="D16" i="350"/>
  <c r="E15" i="350"/>
  <c r="D15" i="350"/>
  <c r="E14" i="350"/>
  <c r="D14" i="350"/>
  <c r="E13" i="350"/>
  <c r="D13" i="350"/>
  <c r="E12" i="350"/>
  <c r="D12" i="350"/>
  <c r="E11" i="350"/>
  <c r="D11" i="350"/>
  <c r="C9" i="350"/>
  <c r="E37" i="349"/>
  <c r="D37" i="349"/>
  <c r="E36" i="349"/>
  <c r="D36" i="349"/>
  <c r="E35" i="349"/>
  <c r="D35" i="349"/>
  <c r="E34" i="349"/>
  <c r="D34" i="349"/>
  <c r="E33" i="349"/>
  <c r="D33" i="349"/>
  <c r="E32" i="349"/>
  <c r="D32" i="349"/>
  <c r="E31" i="349"/>
  <c r="D31" i="349"/>
  <c r="E30" i="349"/>
  <c r="D30" i="349"/>
  <c r="E29" i="349"/>
  <c r="D29" i="349"/>
  <c r="E28" i="349"/>
  <c r="D28" i="349"/>
  <c r="E27" i="349"/>
  <c r="D27" i="349"/>
  <c r="E26" i="349"/>
  <c r="D26" i="349"/>
  <c r="E25" i="349"/>
  <c r="D25" i="349"/>
  <c r="E24" i="349"/>
  <c r="D24" i="349"/>
  <c r="E23" i="349"/>
  <c r="D23" i="349"/>
  <c r="E22" i="349"/>
  <c r="D22" i="349"/>
  <c r="E21" i="349"/>
  <c r="D21" i="349"/>
  <c r="E20" i="349"/>
  <c r="D20" i="349"/>
  <c r="E19" i="349"/>
  <c r="D19" i="349"/>
  <c r="E18" i="349"/>
  <c r="D18" i="349"/>
  <c r="E17" i="349"/>
  <c r="D17" i="349"/>
  <c r="E16" i="349"/>
  <c r="D16" i="349"/>
  <c r="E15" i="349"/>
  <c r="D15" i="349"/>
  <c r="E14" i="349"/>
  <c r="D14" i="349"/>
  <c r="E13" i="349"/>
  <c r="D13" i="349"/>
  <c r="E12" i="349"/>
  <c r="D12" i="349"/>
  <c r="E11" i="349"/>
  <c r="D11" i="349"/>
  <c r="C9" i="349"/>
  <c r="B8" i="353" l="1"/>
  <c r="B33" i="353" s="1"/>
  <c r="C32" i="353" s="1"/>
  <c r="C31" i="353"/>
  <c r="C13" i="353"/>
  <c r="C19" i="353"/>
  <c r="C23" i="353"/>
  <c r="D26" i="353"/>
  <c r="C30" i="353"/>
  <c r="D31" i="353"/>
  <c r="D8" i="353"/>
  <c r="C27" i="353"/>
  <c r="C12" i="353"/>
  <c r="C16" i="353"/>
  <c r="C18" i="353"/>
  <c r="C20" i="353"/>
  <c r="C24" i="353"/>
  <c r="C29" i="353"/>
  <c r="C28" i="353"/>
  <c r="C15" i="353" l="1"/>
  <c r="D33" i="353"/>
  <c r="C22" i="353"/>
  <c r="C14" i="353"/>
  <c r="C21" i="353"/>
  <c r="C11" i="353"/>
  <c r="C10" i="353"/>
  <c r="C25" i="353"/>
  <c r="C17" i="353"/>
  <c r="C9" i="353"/>
  <c r="C26" i="353"/>
  <c r="T34" i="298" l="1"/>
  <c r="T33" i="298"/>
  <c r="T32" i="298"/>
  <c r="T31" i="298"/>
  <c r="T30" i="298"/>
  <c r="T29" i="298"/>
  <c r="T28" i="298"/>
  <c r="T27" i="298"/>
  <c r="T26" i="298"/>
  <c r="T25" i="298"/>
  <c r="T24" i="298"/>
  <c r="T23" i="298"/>
  <c r="T22" i="298"/>
  <c r="T21" i="298"/>
  <c r="T20" i="298"/>
  <c r="T19" i="298"/>
  <c r="T18" i="298"/>
  <c r="T17" i="298"/>
  <c r="T16" i="298"/>
  <c r="T15" i="298"/>
  <c r="T14" i="298"/>
  <c r="T13" i="298"/>
  <c r="T12" i="298"/>
  <c r="T11" i="298"/>
  <c r="T10" i="298"/>
  <c r="T69" i="297"/>
  <c r="T68" i="297"/>
  <c r="T67" i="297"/>
  <c r="T66" i="297"/>
  <c r="T65" i="297"/>
  <c r="T64" i="297"/>
  <c r="T63" i="297"/>
  <c r="T62" i="297"/>
  <c r="T61" i="297"/>
  <c r="T60" i="297"/>
  <c r="T59" i="297"/>
  <c r="T58" i="297"/>
  <c r="T57" i="297"/>
  <c r="T56" i="297"/>
  <c r="T55" i="297"/>
  <c r="T54" i="297"/>
  <c r="T53" i="297"/>
  <c r="T52" i="297"/>
  <c r="T51" i="297"/>
  <c r="T50" i="297"/>
  <c r="T49" i="297"/>
  <c r="T48" i="297"/>
  <c r="T47" i="297"/>
  <c r="T46" i="297"/>
  <c r="T45" i="297"/>
  <c r="T34" i="297"/>
  <c r="T33" i="297"/>
  <c r="T32" i="297"/>
  <c r="T31" i="297"/>
  <c r="T30" i="297"/>
  <c r="T29" i="297"/>
  <c r="T28" i="297"/>
  <c r="T27" i="297"/>
  <c r="T26" i="297"/>
  <c r="T25" i="297"/>
  <c r="T24" i="297"/>
  <c r="T23" i="297"/>
  <c r="T22" i="297"/>
  <c r="T21" i="297"/>
  <c r="T20" i="297"/>
  <c r="T19" i="297"/>
  <c r="T18" i="297"/>
  <c r="T17" i="297"/>
  <c r="T16" i="297"/>
  <c r="T15" i="297"/>
  <c r="T14" i="297"/>
  <c r="T13" i="297"/>
  <c r="T12" i="297"/>
  <c r="T11" i="297"/>
  <c r="T10" i="297"/>
  <c r="T69" i="296"/>
  <c r="T68" i="296"/>
  <c r="T67" i="296"/>
  <c r="T66" i="296"/>
  <c r="T65" i="296"/>
  <c r="T64" i="296"/>
  <c r="T63" i="296"/>
  <c r="T62" i="296"/>
  <c r="T61" i="296"/>
  <c r="T60" i="296"/>
  <c r="T59" i="296"/>
  <c r="T58" i="296"/>
  <c r="T57" i="296"/>
  <c r="T56" i="296"/>
  <c r="T55" i="296"/>
  <c r="T54" i="296"/>
  <c r="T53" i="296"/>
  <c r="T52" i="296"/>
  <c r="T51" i="296"/>
  <c r="T50" i="296"/>
  <c r="T49" i="296"/>
  <c r="T48" i="296"/>
  <c r="T47" i="296"/>
  <c r="T46" i="296"/>
  <c r="T45" i="296"/>
  <c r="T34" i="296"/>
  <c r="T33" i="296"/>
  <c r="T32" i="296"/>
  <c r="T31" i="296"/>
  <c r="T30" i="296"/>
  <c r="T29" i="296"/>
  <c r="T28" i="296"/>
  <c r="T27" i="296"/>
  <c r="T26" i="296"/>
  <c r="T25" i="296"/>
  <c r="T24" i="296"/>
  <c r="T23" i="296"/>
  <c r="T22" i="296"/>
  <c r="T21" i="296"/>
  <c r="T20" i="296"/>
  <c r="T19" i="296"/>
  <c r="T18" i="296"/>
  <c r="T17" i="296"/>
  <c r="T16" i="296"/>
  <c r="T15" i="296"/>
  <c r="T14" i="296"/>
  <c r="T13" i="296"/>
  <c r="T12" i="296"/>
  <c r="T11" i="296"/>
  <c r="T10" i="296"/>
  <c r="T69" i="295"/>
  <c r="T68" i="295"/>
  <c r="T67" i="295"/>
  <c r="T66" i="295"/>
  <c r="T65" i="295"/>
  <c r="T64" i="295"/>
  <c r="T63" i="295"/>
  <c r="T62" i="295"/>
  <c r="T61" i="295"/>
  <c r="T60" i="295"/>
  <c r="T59" i="295"/>
  <c r="T58" i="295"/>
  <c r="T57" i="295"/>
  <c r="T56" i="295"/>
  <c r="T55" i="295"/>
  <c r="T54" i="295"/>
  <c r="T53" i="295"/>
  <c r="T52" i="295"/>
  <c r="T51" i="295"/>
  <c r="T50" i="295"/>
  <c r="T49" i="295"/>
  <c r="T48" i="295"/>
  <c r="T47" i="295"/>
  <c r="T46" i="295"/>
  <c r="T45" i="295"/>
  <c r="T34" i="295"/>
  <c r="T33" i="295"/>
  <c r="T32" i="295"/>
  <c r="T31" i="295"/>
  <c r="T30" i="295"/>
  <c r="T29" i="295"/>
  <c r="T28" i="295"/>
  <c r="T27" i="295"/>
  <c r="T26" i="295"/>
  <c r="T25" i="295"/>
  <c r="T24" i="295"/>
  <c r="T23" i="295"/>
  <c r="T22" i="295"/>
  <c r="T21" i="295"/>
  <c r="T20" i="295"/>
  <c r="T19" i="295"/>
  <c r="T18" i="295"/>
  <c r="T17" i="295"/>
  <c r="T16" i="295"/>
  <c r="T15" i="295"/>
  <c r="T14" i="295"/>
  <c r="T13" i="295"/>
  <c r="T12" i="295"/>
  <c r="T11" i="295"/>
  <c r="T10" i="295"/>
  <c r="T69" i="294"/>
  <c r="T68" i="294"/>
  <c r="T67" i="294"/>
  <c r="T66" i="294"/>
  <c r="T65" i="294"/>
  <c r="T64" i="294"/>
  <c r="T63" i="294"/>
  <c r="T62" i="294"/>
  <c r="T61" i="294"/>
  <c r="T60" i="294"/>
  <c r="T59" i="294"/>
  <c r="T58" i="294"/>
  <c r="T57" i="294"/>
  <c r="T56" i="294"/>
  <c r="T55" i="294"/>
  <c r="T54" i="294"/>
  <c r="T53" i="294"/>
  <c r="T52" i="294"/>
  <c r="T51" i="294"/>
  <c r="T50" i="294"/>
  <c r="T49" i="294"/>
  <c r="T48" i="294"/>
  <c r="T47" i="294"/>
  <c r="T46" i="294"/>
  <c r="T45" i="294"/>
  <c r="T34" i="294"/>
  <c r="T33" i="294"/>
  <c r="T32" i="294"/>
  <c r="T31" i="294"/>
  <c r="T30" i="294"/>
  <c r="T29" i="294"/>
  <c r="T28" i="294"/>
  <c r="T27" i="294"/>
  <c r="T26" i="294"/>
  <c r="T25" i="294"/>
  <c r="T24" i="294"/>
  <c r="T23" i="294"/>
  <c r="T22" i="294"/>
  <c r="T21" i="294"/>
  <c r="T20" i="294"/>
  <c r="T19" i="294"/>
  <c r="T18" i="294"/>
  <c r="T17" i="294"/>
  <c r="T16" i="294"/>
  <c r="T15" i="294"/>
  <c r="T14" i="294"/>
  <c r="T13" i="294"/>
  <c r="T12" i="294"/>
  <c r="T11" i="294"/>
  <c r="T10" i="294"/>
  <c r="T69" i="49" l="1"/>
  <c r="T68" i="49"/>
  <c r="T67" i="49"/>
  <c r="T66" i="49"/>
  <c r="T65" i="49"/>
  <c r="T64" i="49"/>
  <c r="T63" i="49"/>
  <c r="T62" i="49"/>
  <c r="T61" i="49"/>
  <c r="T60" i="49"/>
  <c r="T59" i="49"/>
  <c r="T58" i="49"/>
  <c r="T57" i="49"/>
  <c r="T56" i="49"/>
  <c r="T55" i="49"/>
  <c r="T54" i="49"/>
  <c r="T53" i="49"/>
  <c r="T52" i="49"/>
  <c r="T51" i="49"/>
  <c r="T50" i="49"/>
  <c r="T49" i="49"/>
  <c r="T48" i="49"/>
  <c r="T47" i="49"/>
  <c r="T46" i="49"/>
  <c r="T45" i="49"/>
  <c r="T34" i="49"/>
  <c r="T33" i="49"/>
  <c r="T32" i="49"/>
  <c r="T31" i="49"/>
  <c r="T30" i="49"/>
  <c r="T29" i="49"/>
  <c r="T28" i="49"/>
  <c r="T27" i="49"/>
  <c r="T26" i="49"/>
  <c r="T25" i="49"/>
  <c r="T24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</calcChain>
</file>

<file path=xl/sharedStrings.xml><?xml version="1.0" encoding="utf-8"?>
<sst xmlns="http://schemas.openxmlformats.org/spreadsheetml/2006/main" count="2322" uniqueCount="528">
  <si>
    <t>%</t>
  </si>
  <si>
    <t>Tabla 1.2.1</t>
  </si>
  <si>
    <t>Tabla 1.4.1</t>
  </si>
  <si>
    <t>Tabla 1.5.1</t>
  </si>
  <si>
    <t>Tabla 1.3.1</t>
  </si>
  <si>
    <t>PERIODO</t>
  </si>
  <si>
    <t>HOMBRES</t>
  </si>
  <si>
    <t>MUJERES</t>
  </si>
  <si>
    <t>REGIÓN SIERRA</t>
  </si>
  <si>
    <t>AZUAY</t>
  </si>
  <si>
    <t>BOLIVAR</t>
  </si>
  <si>
    <t>CAÑAR</t>
  </si>
  <si>
    <t>CARCHI</t>
  </si>
  <si>
    <t>COTOPAXI</t>
  </si>
  <si>
    <t>CHIMBORAZO</t>
  </si>
  <si>
    <t>IMBABURA</t>
  </si>
  <si>
    <t>LOJA</t>
  </si>
  <si>
    <t>PICHINCHA</t>
  </si>
  <si>
    <t>TUNGURAHUA</t>
  </si>
  <si>
    <t>SANTO DOMINGO DE LOS TSÁCHILAS</t>
  </si>
  <si>
    <t>REGIÓN COSTA</t>
  </si>
  <si>
    <t>EL ORO</t>
  </si>
  <si>
    <t>ESMERALDAS</t>
  </si>
  <si>
    <t>GUAYAS</t>
  </si>
  <si>
    <t>LOS RÍOS</t>
  </si>
  <si>
    <t>MANABÍ</t>
  </si>
  <si>
    <t>SANTA ELENA</t>
  </si>
  <si>
    <t>REGIÓN AMAZÓNICA</t>
  </si>
  <si>
    <t>MORONA SANTIAGO</t>
  </si>
  <si>
    <t>NAPO</t>
  </si>
  <si>
    <t>PASTAZA</t>
  </si>
  <si>
    <t>ZAMORA CHINCHIPE</t>
  </si>
  <si>
    <t>SUCUMBÍOS</t>
  </si>
  <si>
    <t>ORELLANA</t>
  </si>
  <si>
    <t>REGIÓN INSULAR</t>
  </si>
  <si>
    <t>GALÁPAGOS</t>
  </si>
  <si>
    <t>ZONAS NO DELIMITADAS</t>
  </si>
  <si>
    <t>EXTERIOR</t>
  </si>
  <si>
    <t>Defunciones</t>
  </si>
  <si>
    <t>Nacimientos</t>
  </si>
  <si>
    <t>Entradas y salidas internacionales</t>
  </si>
  <si>
    <t>Matrimonios y divorcios</t>
  </si>
  <si>
    <t>NÚMERO DE MUERTES</t>
  </si>
  <si>
    <t xml:space="preserve">TASA DE  MORTALIDAD </t>
  </si>
  <si>
    <t>TOTAL</t>
  </si>
  <si>
    <t>MASCULINA</t>
  </si>
  <si>
    <t>FEMENINA</t>
  </si>
  <si>
    <t xml:space="preserve"> INFANTIL</t>
  </si>
  <si>
    <t>MUERTE MATERNA</t>
  </si>
  <si>
    <t>RAZÓN DE MORTALIDAD MATERNA *</t>
  </si>
  <si>
    <t>NÚMERO ESTIMADO DE NACIDOS VIVOS</t>
  </si>
  <si>
    <t>ENTRADA DE ECUATORIANOS</t>
  </si>
  <si>
    <t>SALIDA DE ECUATORIANOS</t>
  </si>
  <si>
    <t>ENTRADA DE EXTRANJEROS</t>
  </si>
  <si>
    <t>SALIDA DE EXTRANJEROS</t>
  </si>
  <si>
    <t>TASA DE SALIDA</t>
  </si>
  <si>
    <t>MUJERES ECUATORIANAS</t>
  </si>
  <si>
    <t>BOLÍVAR</t>
  </si>
  <si>
    <t>PROVINCIA</t>
  </si>
  <si>
    <t>SEXO</t>
  </si>
  <si>
    <t>HOMBRE</t>
  </si>
  <si>
    <t>MUJER</t>
  </si>
  <si>
    <t>1.5</t>
  </si>
  <si>
    <t>1.4</t>
  </si>
  <si>
    <t>1.3</t>
  </si>
  <si>
    <t>1.2</t>
  </si>
  <si>
    <t>NACIONAL</t>
  </si>
  <si>
    <t>-</t>
  </si>
  <si>
    <t>PROVINCIAS</t>
  </si>
  <si>
    <t>Neumonia, organismo no especificado</t>
  </si>
  <si>
    <t>Diarrea y gastroenteritis de presunto origen infeccioso</t>
  </si>
  <si>
    <t>Dificultad respiratoria del recién nacido</t>
  </si>
  <si>
    <t>Sepsis bacteriana del recién nacido</t>
  </si>
  <si>
    <t>Trastornos relacionados con duración corta de la gestación y con bajo peso al nacer, no clasificados en otra parte</t>
  </si>
  <si>
    <t>Neumonía congénita</t>
  </si>
  <si>
    <t>(EN ABSOLUTOS, TASAS Y PORCENTAJES)</t>
  </si>
  <si>
    <t>(EN ABSOLUTOS Y TASAS)</t>
  </si>
  <si>
    <t>(EN ABSOLUTOS)</t>
  </si>
  <si>
    <t>Población y migración</t>
  </si>
  <si>
    <t>Tabla 1.1.1</t>
  </si>
  <si>
    <t>Tabla 1.1.2</t>
  </si>
  <si>
    <t>Tabla 1.1.3</t>
  </si>
  <si>
    <t>Tabla 1.1.4</t>
  </si>
  <si>
    <t>GRUPOS ETARIOS</t>
  </si>
  <si>
    <t>&lt; 1 año</t>
  </si>
  <si>
    <t>1 - 4</t>
  </si>
  <si>
    <t>5 - 9</t>
  </si>
  <si>
    <t>10 - 14</t>
  </si>
  <si>
    <t>15 - 19</t>
  </si>
  <si>
    <t>20 - 24</t>
  </si>
  <si>
    <t>25 - 29</t>
  </si>
  <si>
    <t>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</si>
  <si>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</si>
  <si>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</si>
  <si>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</si>
  <si>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</si>
  <si>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</si>
  <si>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</si>
  <si>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</si>
  <si>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</si>
  <si>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</si>
  <si>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>80 y más</t>
  </si>
  <si>
    <t>Total</t>
  </si>
  <si>
    <t xml:space="preserve"> 1  -  4</t>
  </si>
  <si>
    <t xml:space="preserve"> 5  - 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</si>
  <si>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</si>
  <si>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</si>
  <si>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</si>
  <si>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</si>
  <si>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</si>
  <si>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80 y Más</t>
  </si>
  <si>
    <t>Continúa…</t>
  </si>
  <si>
    <t>Tabla  1.1.5</t>
  </si>
  <si>
    <t>INDICADORES DEMOGRÁFICOS NACIONALES</t>
  </si>
  <si>
    <t>Demographic indicators</t>
  </si>
  <si>
    <t>POBLACIÓN (A MITAD DEL AÑO)</t>
  </si>
  <si>
    <t>AMBOS SEXOS</t>
  </si>
  <si>
    <t>% DE POBLACIÓN:</t>
  </si>
  <si>
    <t>0-14 AÑOS</t>
  </si>
  <si>
    <t>15-64 AÑOS</t>
  </si>
  <si>
    <t>65 Y MÁS</t>
  </si>
  <si>
    <t>EDAD MEDIANA DE LA POBLACIÓN</t>
  </si>
  <si>
    <t>INDICADORES DEMOGRÁFICOS 
AZUAY</t>
  </si>
  <si>
    <t>INDICADORES DEMOGRÁFICOS 
CAÑAR</t>
  </si>
  <si>
    <t>INDICADORES DEMOGRÁFICOS 
CARCHI</t>
  </si>
  <si>
    <t>INDICADORES DEMOGRÁFICOS 
COTOPAXI</t>
  </si>
  <si>
    <t>INDICADORES DEMOGRÁFICOS 
CHIMBORAZO</t>
  </si>
  <si>
    <t>INDICADORES DEMOGRÁFICOS 
EL ORO</t>
  </si>
  <si>
    <t>INDICADORES DEMOGRÁFICOS 
ESMERALDAS</t>
  </si>
  <si>
    <t>INDICADORES DEMOGRÁFICOS 
GUAYAS</t>
  </si>
  <si>
    <t>INDICADORES DEMOGRÁFICOS 
IMBABURA</t>
  </si>
  <si>
    <t>INDICADORES DEMOGRÁFICOS 
LOJA</t>
  </si>
  <si>
    <t>INDICADORES DEMOGRÁFICOS 
LOS RÍOS</t>
  </si>
  <si>
    <t>INDICADORES DEMOGRÁFICOS 
MANABÍ</t>
  </si>
  <si>
    <t>INDICADORES DEMOGRÁFICOS 
MORONA SANTIAGO</t>
  </si>
  <si>
    <t>INDICADORES DEMOGRÁFICOS 
NAPO</t>
  </si>
  <si>
    <t>INDICADORES DEMOGRÁFICOS 
PASTAZA</t>
  </si>
  <si>
    <t>INDICADORES DEMOGRÁFICOS 
PICHINCHA</t>
  </si>
  <si>
    <t>INDICADORES DEMOGRÁFICOS 
TUNGURAHUA</t>
  </si>
  <si>
    <t>INDICADORES DEMOGRÁFICOS 
GALÁPAGOS</t>
  </si>
  <si>
    <t>INDICADORES DEMOGRÁFICOS 
SUCUMBÍOS</t>
  </si>
  <si>
    <t>INDICADORES DEMOGRÁFICOS 
ORELLANA</t>
  </si>
  <si>
    <t>INDICADORES DEMOGRÁFICOS 
SANTO DOMINGO DE LOS TSÁCHILAS</t>
  </si>
  <si>
    <t>INDICADORES DEMOGRÁFICOS 
SANTA ELENA</t>
  </si>
  <si>
    <t>Tabla 1.1.6</t>
  </si>
  <si>
    <t>Tabla 1.1.7</t>
  </si>
  <si>
    <t xml:space="preserve">PROVINCIAS  </t>
  </si>
  <si>
    <t>1.1</t>
  </si>
  <si>
    <t>1.</t>
  </si>
  <si>
    <t>ÍNDICE</t>
  </si>
  <si>
    <t>Tabla 1.1.5</t>
  </si>
  <si>
    <t>Proyecciones de población 2010 - 2020</t>
  </si>
  <si>
    <r>
      <t>Fuente:</t>
    </r>
    <r>
      <rPr>
        <sz val="8"/>
        <rFont val="Arial"/>
        <family val="2"/>
      </rPr>
      <t xml:space="preserve"> Proyecciones poblacionales del Ecuador, a partir del VII censo de población y VI de Vivienda 2010</t>
    </r>
  </si>
  <si>
    <t>Fuente: Proyecciones poblacionales del Ecuador, a partir del VII censo de población y VI de Vivienda 2010</t>
  </si>
  <si>
    <t>TASA GLOBAL DE FECUNDIDAD SEGÚN PROVINCIA PERÍODO 2010 - 2020 (TASA POR 1000)</t>
  </si>
  <si>
    <r>
      <t xml:space="preserve">Fuente: </t>
    </r>
    <r>
      <rPr>
        <sz val="8"/>
        <rFont val="Arial"/>
        <family val="2"/>
      </rPr>
      <t>Proyecciones poblacionales del Ecuador, a partir del VII censo de población y VI de Vivienda 2010</t>
    </r>
  </si>
  <si>
    <t>PROYECCIÓN DE LA POBLACIÓN SEGÚN PROVINCIA POR GRUPOS ETARIOS, AÑO 2010</t>
  </si>
  <si>
    <t xml:space="preserve"> (EN ABSOLUTOS)</t>
  </si>
  <si>
    <t>PROYECCIÓN DE LA POBLACIÓN SEGÚN PROVINCIA POR GRUPOS ETARIOS, AÑO 2011</t>
  </si>
  <si>
    <t xml:space="preserve">PROYECCIÓN DE LA POBLACIÓN SEGÚN PROVINCIA POR GRUPOS ETARIOS, AÑO 2012 </t>
  </si>
  <si>
    <t>PROYECCIÓN DE LA POBLACIÓN SEGÚN PROVINCIA POR GRUPOS ETARIOS, AÑO 2014</t>
  </si>
  <si>
    <t>PROYECCIÓN DE LA POBLACIÓN SEGÚN PROVINCIA POR GRUPOS ETARIOS, AÑO 2015</t>
  </si>
  <si>
    <t>PROYECCIÓN DE LA POBLACIÓN SEGÚN PROVINCIA POR GRUPOS ETARIOS, AÑO 2016</t>
  </si>
  <si>
    <t xml:space="preserve">PROYECCIÓN DE LA POBLACIÓN SEGÚN PROVINCIA POR GRUPOS ETARIOS, AÑO 2017 </t>
  </si>
  <si>
    <t xml:space="preserve">PROYECCIÓN DE LA POBLACIÓN SEGÚN PROVINCIA POR GRUPOS ETARIOS, AÑO 2018 </t>
  </si>
  <si>
    <t xml:space="preserve">PROYECCIÓN DE LA POBLACIÓN SEGÚN PROVINCIA POR GRUPOS ETARIOS, AÑO 2019 </t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</si>
  <si>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Proyecciones poblacionales del Ecuador, apartir del VII censo de población y VI de vivienda 2010</t>
    </r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</si>
  <si>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Proyecciones poblacionales del Ecuador, apartir del VII censo de población y VI de vivienda 2010</t>
    </r>
  </si>
  <si>
    <t xml:space="preserve">PROYECCIÓN DE LA POBLACIÓN SEGÚN PROVINCIA POR GRUPOS ETARIOS, AÑO 2013 </t>
  </si>
  <si>
    <t xml:space="preserve">PROYECCIÓN DE LA POBLACIÓN SEGÚN PROVINCIA POR GRUPOS ETARIOS, AÑO 2020 </t>
  </si>
  <si>
    <t>INDICADORES DEMOGRÁFICOS 
BOLÍVAR</t>
  </si>
  <si>
    <t>INDICADORES DEMOGRÁFICOS 
ZAMORA CHINCHIPE</t>
  </si>
  <si>
    <t xml:space="preserve">            </t>
  </si>
  <si>
    <t xml:space="preserve">REGIÓN INSULAR </t>
  </si>
  <si>
    <t>HOMBRES ECUATORIANOS</t>
  </si>
  <si>
    <t xml:space="preserve"> (EN ABSOLUTOS Y TASAS)</t>
  </si>
  <si>
    <t>SANTO DOMINGO DE LOS TSÀCHILAS</t>
  </si>
  <si>
    <t>PROYECCIÓN POBLACIÓN SEGÚN GRUPOS ETARIOS POR SEXO A NIVEL NACIONAL, PERIODO 2010 - 2020</t>
  </si>
  <si>
    <t xml:space="preserve">PROYECCIÓN POBLACIÓN SEGÚN GRUPOS ETARIOS POR SEXO A NIVEL URBANO, PERIODO 2010 - 2020  </t>
  </si>
  <si>
    <t>PROYECCIÓN POBLACIÓN SEGÚN GRUPOS ETARIOS POR SEXO A NIVEL RURAL, PERIODO 2010 - 2020</t>
  </si>
  <si>
    <t>Proyecciones poblacionales del Ecuador, a partir del VII censo de población y VI de Vivienda 2010</t>
  </si>
  <si>
    <t>Proyecciones poblacionales del Ecuador, apartir del VII censo de población y VI de vivienda 2010</t>
  </si>
  <si>
    <t>RELACIÓN DE DEPENDENCIA (POR 100)*</t>
  </si>
  <si>
    <t>RAZÓN DE SEXOS (POR 100)**</t>
  </si>
  <si>
    <t>RELACIÓN VIEJOS/ JÓVENES (POR 100)***</t>
  </si>
  <si>
    <t>RELACIÓN NIÑOS/MUJERES (POR 100)****</t>
  </si>
  <si>
    <t>% DE MUJERES EN EDAD FÉRTIL*****</t>
  </si>
  <si>
    <t xml:space="preserve"> NACIMIENTOS Y TASA DE NATALIDAD, PERIODO 2000 - 2014</t>
  </si>
  <si>
    <r>
      <t xml:space="preserve">TASA DE NATALIDAD  </t>
    </r>
    <r>
      <rPr>
        <b/>
        <vertAlign val="superscript"/>
        <sz val="10"/>
        <rFont val="Arial"/>
        <family val="2"/>
      </rPr>
      <t>(1)</t>
    </r>
  </si>
  <si>
    <r>
      <t xml:space="preserve">NÚMERO TOTAL DE NACIDOS VIVOS  </t>
    </r>
    <r>
      <rPr>
        <b/>
        <vertAlign val="superscript"/>
        <sz val="10"/>
        <rFont val="Arial"/>
        <family val="2"/>
      </rPr>
      <t>(2)</t>
    </r>
  </si>
  <si>
    <r>
      <t xml:space="preserve">NÚMERO TOTAL DE NACIMIENTOS VIVOS  </t>
    </r>
    <r>
      <rPr>
        <b/>
        <vertAlign val="superscript"/>
        <sz val="10"/>
        <rFont val="Arial"/>
        <family val="2"/>
      </rPr>
      <t>(3)</t>
    </r>
  </si>
  <si>
    <t>14,32*</t>
  </si>
  <si>
    <t>229.476*</t>
  </si>
  <si>
    <t>118.138*</t>
  </si>
  <si>
    <t>51,4*</t>
  </si>
  <si>
    <t>111.338*</t>
  </si>
  <si>
    <t>48,5*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</si>
  <si>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INEC - Base de datos de nacimientos y defunciones 2000-2014.</t>
    </r>
  </si>
  <si>
    <t xml:space="preserve"> MORTALIDAD GENERAL, FEMENINA, MASCULINA, INFANTIL Y MATERNA, PERIODO 2000 - 2014 </t>
  </si>
  <si>
    <r>
      <t xml:space="preserve">GENERAL </t>
    </r>
    <r>
      <rPr>
        <b/>
        <vertAlign val="superscript"/>
        <sz val="10"/>
        <rFont val="Arial"/>
        <family val="2"/>
      </rPr>
      <t>(1)</t>
    </r>
  </si>
  <si>
    <r>
      <t xml:space="preserve"> INFANTIL</t>
    </r>
    <r>
      <rPr>
        <b/>
        <vertAlign val="superscript"/>
        <sz val="10"/>
        <rFont val="Arial"/>
        <family val="2"/>
      </rPr>
      <t>(2)</t>
    </r>
  </si>
  <si>
    <r>
      <t>TASA DE SALIDA DE ECUATORIANOS</t>
    </r>
    <r>
      <rPr>
        <b/>
        <vertAlign val="superscript"/>
        <sz val="10"/>
        <rFont val="Arial"/>
        <family val="2"/>
      </rPr>
      <t>(1)</t>
    </r>
  </si>
  <si>
    <t>Entradas y Salidas Internacionales</t>
  </si>
  <si>
    <t>ENTRADAS Y SALIDAS DEL PAÍS DE ECUATORIANOS Y EXTRANJEROS, PERIODO 2000 - 2014</t>
  </si>
  <si>
    <t>TASA ESPECIFICA DE NACIMIENTOS DE ADOLESCENTES A NIVEL NACIONAL, PERIODO 2000-2014</t>
  </si>
  <si>
    <r>
      <t>NACIMIENTOS DE ADOLESCENTES</t>
    </r>
    <r>
      <rPr>
        <b/>
        <vertAlign val="superscript"/>
        <sz val="11"/>
        <color indexed="8"/>
        <rFont val="Arial"/>
        <family val="2"/>
      </rPr>
      <t xml:space="preserve"> 1/</t>
    </r>
  </si>
  <si>
    <r>
      <t xml:space="preserve">PROYECCIONES DE POBLACIÓN </t>
    </r>
    <r>
      <rPr>
        <b/>
        <vertAlign val="superscript"/>
        <sz val="11"/>
        <color indexed="8"/>
        <rFont val="Arial"/>
        <family val="2"/>
      </rPr>
      <t>2/</t>
    </r>
  </si>
  <si>
    <r>
      <t xml:space="preserve">TASA ESPECÍFICA </t>
    </r>
    <r>
      <rPr>
        <b/>
        <vertAlign val="superscript"/>
        <sz val="11"/>
        <color indexed="8"/>
        <rFont val="Arial"/>
        <family val="2"/>
      </rPr>
      <t>3/</t>
    </r>
  </si>
  <si>
    <t>10 -14 años</t>
  </si>
  <si>
    <t>15 -19 años</t>
  </si>
  <si>
    <t>15 -17 años</t>
  </si>
  <si>
    <t>18 -19 años</t>
  </si>
  <si>
    <t>2014*</t>
  </si>
  <si>
    <t>Tabla 1.2.2</t>
  </si>
  <si>
    <t>PORCENTAJE DE NACIMIENTOS, SEGÚN ASISTENCIA DE PERSONAL MÉDICO EN EL PARTO A NIVEL NACIONAL, PERIODO 2000-2014</t>
  </si>
  <si>
    <r>
      <t xml:space="preserve">NACIMIENTOS SEGÚN EDAD DE LA MADRE
(GRUPOS QUINQUENALES) </t>
    </r>
    <r>
      <rPr>
        <b/>
        <vertAlign val="superscript"/>
        <sz val="9"/>
        <color indexed="8"/>
        <rFont val="Arial"/>
        <family val="2"/>
      </rPr>
      <t>1/</t>
    </r>
  </si>
  <si>
    <r>
      <t xml:space="preserve">PORCENTAJE DE NACIMIENTOS, SEGÚN ASISTENCIA DE PERSONAL MÉDICO EN EL PARTO
(GRUPOS QUINQUENALES ) </t>
    </r>
    <r>
      <rPr>
        <b/>
        <vertAlign val="superscript"/>
        <sz val="9"/>
        <color indexed="8"/>
        <rFont val="Arial"/>
        <family val="2"/>
      </rPr>
      <t>2/</t>
    </r>
  </si>
  <si>
    <t>20 -24 años</t>
  </si>
  <si>
    <t>25 -29 años</t>
  </si>
  <si>
    <t>30 -34 años</t>
  </si>
  <si>
    <t>35 -39 años</t>
  </si>
  <si>
    <t>40 -44 años</t>
  </si>
  <si>
    <t>45 -49 años</t>
  </si>
  <si>
    <t>&gt;= 50 años</t>
  </si>
  <si>
    <t>Edad ignorada</t>
  </si>
  <si>
    <t>Tabla 1.2.3</t>
  </si>
  <si>
    <t>Tasa especifica de nacimientos de adolescentes a nivel nacional, periodo 2000-2014</t>
  </si>
  <si>
    <t>Porcentaje de nacimientos, según asistencia de personal médico en el parto a nivel nacional, periodo 2000-2014</t>
  </si>
  <si>
    <t xml:space="preserve">NÚMERO DE MUERTES FETALES A NIVEL NACIONAL, PERIODO 2000 - 2014 </t>
  </si>
  <si>
    <r>
      <t xml:space="preserve">NÚMERO DE DEFUNCIONES FETALES </t>
    </r>
    <r>
      <rPr>
        <b/>
        <vertAlign val="superscript"/>
        <sz val="11"/>
        <color indexed="8"/>
        <rFont val="Arial"/>
        <family val="2"/>
      </rPr>
      <t>1/</t>
    </r>
  </si>
  <si>
    <t>INDETERMINADO</t>
  </si>
  <si>
    <t>Tabla 1.3.2</t>
  </si>
  <si>
    <t xml:space="preserve">Número de muertes fetales a nivel nacional, periodo 2000 - 2014 </t>
  </si>
  <si>
    <t>PRINCIPALES CAUSAS  DE MORTALIDAD GENERAL AÑO 2014</t>
  </si>
  <si>
    <t xml:space="preserve">LISTA CORTA DE AGRUPAMIENTO DE CAUSAS DE MUERTE  (L.C. CIE-10) </t>
  </si>
  <si>
    <t>Población estimada 2014</t>
  </si>
  <si>
    <t>Total de defunciones</t>
  </si>
  <si>
    <t xml:space="preserve">Tasa de mortalidad general (x 100.000 hab.)        </t>
  </si>
  <si>
    <t>Cód.  CIE-10 DETALLADA</t>
  </si>
  <si>
    <t xml:space="preserve">CAUSAS DE MUERTE </t>
  </si>
  <si>
    <t>NÚMERO</t>
  </si>
  <si>
    <t>TASA</t>
  </si>
  <si>
    <t>I20-I25</t>
  </si>
  <si>
    <t>Enfermedades isquémicas del corazón</t>
  </si>
  <si>
    <t>E10-E14</t>
  </si>
  <si>
    <t>Diabetes Mellitus</t>
  </si>
  <si>
    <t>I60-I69</t>
  </si>
  <si>
    <t>Enfermedades cerebrovasculares</t>
  </si>
  <si>
    <t>I10-I15</t>
  </si>
  <si>
    <t>Enfermedades hipertensivas</t>
  </si>
  <si>
    <t>J10-J18</t>
  </si>
  <si>
    <t>Influenza y neumonía</t>
  </si>
  <si>
    <t>V00-V89</t>
  </si>
  <si>
    <t>Accidentes de transporte terrestre</t>
  </si>
  <si>
    <t>K70-K76</t>
  </si>
  <si>
    <t>Cirrosis y otras enfermedades del hígado</t>
  </si>
  <si>
    <t>N00-N39</t>
  </si>
  <si>
    <t>Enfermedades del sistema urinario</t>
  </si>
  <si>
    <t>J40-J47</t>
  </si>
  <si>
    <t>Enfermedades crónicas de las vías respiratorias inferiores</t>
  </si>
  <si>
    <t>C16</t>
  </si>
  <si>
    <t>Neoplasia maligna del estómago</t>
  </si>
  <si>
    <t>P00-P96</t>
  </si>
  <si>
    <t>Ciertas afecciones originadas en el período prenatal</t>
  </si>
  <si>
    <t>I50-I51</t>
  </si>
  <si>
    <t>Insuficiencia cardíaca, complicaciones y enfermedades mal definidas</t>
  </si>
  <si>
    <t>Y10-Y34</t>
  </si>
  <si>
    <t>Eventos de intención no determinada</t>
  </si>
  <si>
    <t>C81-C96</t>
  </si>
  <si>
    <t>Neoplasia maligna del tejido linfático, hematopoyético y afinies</t>
  </si>
  <si>
    <t>X85-Y09</t>
  </si>
  <si>
    <t>Agresiones (Homicidios)</t>
  </si>
  <si>
    <t>Q00-Q99</t>
  </si>
  <si>
    <t>Malformaciones congénitas, deformidades y anomalías cromosómicas</t>
  </si>
  <si>
    <t>C61</t>
  </si>
  <si>
    <t>Neoplasia maligna de la próstata</t>
  </si>
  <si>
    <t>B20-B24</t>
  </si>
  <si>
    <t>Enfermedad por virus de la inmunodeficiencia (VIH)</t>
  </si>
  <si>
    <t>X60-X84</t>
  </si>
  <si>
    <t>Lesiones autoinflingidas intencionalmente (Suicidio)</t>
  </si>
  <si>
    <t>C53-C55</t>
  </si>
  <si>
    <t>Neoplasia maligna del útero</t>
  </si>
  <si>
    <t>C33 C34</t>
  </si>
  <si>
    <t>Neoplasia maligna de la tráquea, bronquios y pulmón</t>
  </si>
  <si>
    <t>J80-J84</t>
  </si>
  <si>
    <t>Edema pulmonar y otras enfermedades respiratorias que afectan al intersticio</t>
  </si>
  <si>
    <t>C18-C21</t>
  </si>
  <si>
    <t>Neoplasia maligna del colon, sigmoide, recto y ano</t>
  </si>
  <si>
    <t>D00-D48</t>
  </si>
  <si>
    <t>Neoplasias benignas in situ y de comportamiento incierto</t>
  </si>
  <si>
    <t>C22</t>
  </si>
  <si>
    <t>Neoplasia maligna del hígado y de las vías biliares</t>
  </si>
  <si>
    <t>Resto de causas</t>
  </si>
  <si>
    <t>R00 - R99</t>
  </si>
  <si>
    <t>Causas mal definidas</t>
  </si>
  <si>
    <t>Fuente: Base de datos de defunciones 2014</t>
  </si>
  <si>
    <t>Tabla 1.3.3</t>
  </si>
  <si>
    <t>PRINCIPALES CAUSAS DE MORTALIDAD MASCULINA AÑO 2014</t>
  </si>
  <si>
    <t xml:space="preserve">Tasa de mortalidad masculina (x 100.000 hab.) *   </t>
  </si>
  <si>
    <t>CAUSAS DE MUERTE</t>
  </si>
  <si>
    <t>W00-W19</t>
  </si>
  <si>
    <t>Caidas accidentales</t>
  </si>
  <si>
    <t>Tabla 1.3.4</t>
  </si>
  <si>
    <t>PRINCIPALES CAUSAS DE MORTALIDAD FEMENINA AÑO 2014</t>
  </si>
  <si>
    <t>Tasa de mortalidad femenina (x 100.000 hab.) *</t>
  </si>
  <si>
    <t>C50</t>
  </si>
  <si>
    <t>Neoplasia maligna de la mama</t>
  </si>
  <si>
    <t>D50-D53 E40-E64</t>
  </si>
  <si>
    <t>Desnutrición y anemias nutricionales</t>
  </si>
  <si>
    <t>M00-M99</t>
  </si>
  <si>
    <t>Enfermedades del sistema osteomuscular y tejido conjuntivo</t>
  </si>
  <si>
    <t>F01 F03 G30</t>
  </si>
  <si>
    <t>Demencia y enfermedad de Alzheimer</t>
  </si>
  <si>
    <t>Tabla 1.3.5</t>
  </si>
  <si>
    <t>PRINCIPALES CAUSAS DE MORTALIDAD INFANTIL  ECUADOR 2014</t>
  </si>
  <si>
    <t>LISTA INTERNACIONAL DETALLADA-CIE-10</t>
  </si>
  <si>
    <t>Código de causas</t>
  </si>
  <si>
    <t>Causas de mortalidad infantil</t>
  </si>
  <si>
    <t>Sexo</t>
  </si>
  <si>
    <t>Razón x 1.000 nacidos vivos 1/</t>
  </si>
  <si>
    <t>Hombres</t>
  </si>
  <si>
    <t>Mujeres</t>
  </si>
  <si>
    <t>Total de defunciones de menores de 1 año</t>
  </si>
  <si>
    <t>P22</t>
  </si>
  <si>
    <t>P07</t>
  </si>
  <si>
    <t>J18</t>
  </si>
  <si>
    <t>P36</t>
  </si>
  <si>
    <t>Q24</t>
  </si>
  <si>
    <t>Otras malformaciones congénitas del corazón</t>
  </si>
  <si>
    <t>P21</t>
  </si>
  <si>
    <t>Asfixia del nacimiento</t>
  </si>
  <si>
    <t>Q89</t>
  </si>
  <si>
    <t>Otras malformaciones congénitas, no clasificadas en otra parte</t>
  </si>
  <si>
    <t>P23</t>
  </si>
  <si>
    <t>W84</t>
  </si>
  <si>
    <t xml:space="preserve"> Obstrucción no especificada de la respiración</t>
  </si>
  <si>
    <t>Q21</t>
  </si>
  <si>
    <t>Malformaciones congénitas de los tabiques cardíacos</t>
  </si>
  <si>
    <t>P24</t>
  </si>
  <si>
    <t>Síndromes de aspiración neonatal</t>
  </si>
  <si>
    <t>Q25</t>
  </si>
  <si>
    <t>Malformaciones congénitas de las grandes arterias</t>
  </si>
  <si>
    <t>P77</t>
  </si>
  <si>
    <t>Enterocolitis necrotizante del feto y del recién nacido</t>
  </si>
  <si>
    <t>Q79</t>
  </si>
  <si>
    <t>Malformaciones congénitas del sistema osteomuscular, no clasificadas en otra parte</t>
  </si>
  <si>
    <t>P29</t>
  </si>
  <si>
    <t>Trastornos cardiovasculares originados en el periodo perinatal</t>
  </si>
  <si>
    <t>P28</t>
  </si>
  <si>
    <t>Otros problemas respiratorios del recién nacido, originados en el periodo perinatal</t>
  </si>
  <si>
    <t>Q20</t>
  </si>
  <si>
    <t>Malformaciones congénitas de las cámaras cardíacas y sus conexiones</t>
  </si>
  <si>
    <t>Q04</t>
  </si>
  <si>
    <t>Otras malformaciones congénitas del encéfalo</t>
  </si>
  <si>
    <t>P27</t>
  </si>
  <si>
    <t>Enfermedad respiratoria crónica originada en el período perinatal</t>
  </si>
  <si>
    <t>P52</t>
  </si>
  <si>
    <t>Hemorragia intracraneal no traumática del feto y del recién nacido</t>
  </si>
  <si>
    <t>P20</t>
  </si>
  <si>
    <t>Hipoxia intrauterina</t>
  </si>
  <si>
    <t>E43</t>
  </si>
  <si>
    <t>Desnutrición proteicocalorica severa no especificada</t>
  </si>
  <si>
    <t>W79</t>
  </si>
  <si>
    <t xml:space="preserve"> Inhalación e ingestión de alimento que causa obstrucción de las vías respiratorias</t>
  </si>
  <si>
    <t>A09</t>
  </si>
  <si>
    <t>A41</t>
  </si>
  <si>
    <t>Otras septicemias</t>
  </si>
  <si>
    <t>J15</t>
  </si>
  <si>
    <t>Neumonía bacteriana, no clasificada en otra parte</t>
  </si>
  <si>
    <t>Estimación de nacimientos  2/</t>
  </si>
  <si>
    <t>1/ Razón por 1.000 nacimientos en el año 2014</t>
  </si>
  <si>
    <t>2/ La estimación de nacimientos se calcula a partir de los datos del Censo 2010</t>
  </si>
  <si>
    <t>Tabla 1.3.6</t>
  </si>
  <si>
    <t>PRINCIPALES CAUSAS DE MUERTE MATERNA ECUADOR 2014</t>
  </si>
  <si>
    <t>LISTA DETALLADA DE LA CIE-10</t>
  </si>
  <si>
    <t>CAUSAS DE MUERTE MATERNA</t>
  </si>
  <si>
    <t>RMM 1/</t>
  </si>
  <si>
    <t>*Total de muertes maternas</t>
  </si>
  <si>
    <t>Causas obstétricas directas (O00-O94)</t>
  </si>
  <si>
    <t>O72 Hemorragia postparto</t>
  </si>
  <si>
    <t>O15 Eclampsia</t>
  </si>
  <si>
    <t>O14 Hipertensión gestacional [inducida por el embarazo] con proteinuria significativa</t>
  </si>
  <si>
    <t>O00 Embarazo ectópico</t>
  </si>
  <si>
    <t>O06 Aborto no especificado</t>
  </si>
  <si>
    <t>O88 Embolia obstétrica</t>
  </si>
  <si>
    <t>O03 Aborto espontaneo</t>
  </si>
  <si>
    <t>O71 Otro trauma obstétrico</t>
  </si>
  <si>
    <t>O75 Otras complicaciones del trabajo de parto y del parto, no clasificadas en otra parte</t>
  </si>
  <si>
    <t>O45 Desprendimiento prematuro de la placenta [abruptio placentae]</t>
  </si>
  <si>
    <t>O85 Sepsis puerperal</t>
  </si>
  <si>
    <t>O90 Complicaciones del puerperio, no clasificadas en otra parte</t>
  </si>
  <si>
    <t>O02 Otros productos anormales de la concepción</t>
  </si>
  <si>
    <t>O41 Otros trastornos del liquido amniótico y de las membranas</t>
  </si>
  <si>
    <t>O62 Anormalidades de la dinámica del trabajo de parto</t>
  </si>
  <si>
    <t>Resto de causas obstétricas directas</t>
  </si>
  <si>
    <t>Causas obstétricas indirectas (O98-O99)</t>
  </si>
  <si>
    <t>O98 Enfermedades maternas infecciosas y parasitarias clasificables en otra parte, pero que complican el embarazo, el parto y el puerperio</t>
  </si>
  <si>
    <t>O99 Otras enfermedades maternas clasificables en otra parte, pero que complican el embarazo, el parto y el puerperio</t>
  </si>
  <si>
    <t xml:space="preserve">Causas no especificadas  (O95) </t>
  </si>
  <si>
    <t xml:space="preserve">O95   Muerte obstétrica de causa no especificada  </t>
  </si>
  <si>
    <t xml:space="preserve">Causas de muerte materna después de 42 días del parto   (O96 - O97) </t>
  </si>
  <si>
    <t>O96 Muerte materna debido a cualquier causa obstetrica que ocurre desdespués de 42 días pero antes de un año del parto</t>
  </si>
  <si>
    <t>Total de muertes maternas incluídas tardías</t>
  </si>
  <si>
    <t>Tabla 1.3.7</t>
  </si>
  <si>
    <t xml:space="preserve">             Estimación de nacidos vivos </t>
  </si>
  <si>
    <t xml:space="preserve">             1/ Razón de muerte materna por 100.000 nacimientos estimados para el año de estudio.</t>
  </si>
  <si>
    <t>ENTRADA, SALIDA Y SALDO BRUTO MIGRATORIO, PERIODO 2000-2014</t>
  </si>
  <si>
    <t>ENTRADAS</t>
  </si>
  <si>
    <t>SALIDA</t>
  </si>
  <si>
    <t>SALDO MIGRATORIO</t>
  </si>
  <si>
    <t>Tabla 1.4.2</t>
  </si>
  <si>
    <t>Proyección de la población según provincia por grupos etarios, año 2010</t>
  </si>
  <si>
    <t>Proyección población según grupos etarios por sexo a nivel nacional, periodo 2010 - 2020</t>
  </si>
  <si>
    <t xml:space="preserve">Proyección población según grupos etarios por sexo a nivel urbano, periodo 2010 - 2020  </t>
  </si>
  <si>
    <t>Proyección población según grupos etarios por sexo a nivel rural, periodo 2010 - 2020</t>
  </si>
  <si>
    <t>Tasa global de fecundidad según provincia período 2010 - 2020 (tasa por 1000)</t>
  </si>
  <si>
    <t>Nacimientos y tasa de natalidad, periodo 2000 - 2014</t>
  </si>
  <si>
    <t xml:space="preserve">Mortalidad general, femenina, masculina, infantil y materna, periodo 2000 - 2014 </t>
  </si>
  <si>
    <t>Principales causas  de mortalidad general año 2014</t>
  </si>
  <si>
    <t>Principales causas de mortalidad masculina año 2014</t>
  </si>
  <si>
    <t>Principales causas de mortalidad femenina año 2014</t>
  </si>
  <si>
    <t>Principales causas de mortalidad infantil  ecuador 2014</t>
  </si>
  <si>
    <t>Principales causas de muerte materna ecuador 2014</t>
  </si>
  <si>
    <t>Entradas y salidas del país de ecuatorianos y extranjeros, periodo 2000 - 2014</t>
  </si>
  <si>
    <t>Entrada, salida y saldo bruto migratorio, periodo 2000-2014</t>
  </si>
  <si>
    <t>Matrimonios y divorcios a nivel nacional, periodo 2000 - 2014</t>
  </si>
  <si>
    <t xml:space="preserve">                    *Relación de dependencia =( (población de 0-14 más población de 65 y más)/ población de 15-64 años) * 100</t>
  </si>
  <si>
    <t xml:space="preserve">                    **Razón de sexos  =  (población masculina / población femenina)*100</t>
  </si>
  <si>
    <t xml:space="preserve">                    ***Relación viejos/ jóvenes = (población de  65 y más / población de 0-14) * 100</t>
  </si>
  <si>
    <t xml:space="preserve">                    ****Relación niños/mujeres = (población de 0-4 / población femenina de 15-49) * 100</t>
  </si>
  <si>
    <t xml:space="preserve">                    *****Porcentaje de mujeres en edad fértil = (población femenina de 15-49 / población femenina total ) * 100</t>
  </si>
  <si>
    <r>
      <t xml:space="preserve">Notas:   1) </t>
    </r>
    <r>
      <rPr>
        <sz val="9"/>
        <rFont val="Arial"/>
        <family val="2"/>
      </rPr>
      <t>Los datos a nivel de provincia han sido ajustados en base al DPA 2013</t>
    </r>
  </si>
  <si>
    <r>
      <t xml:space="preserve">              2) </t>
    </r>
    <r>
      <rPr>
        <sz val="9"/>
        <rFont val="Arial"/>
        <family val="2"/>
      </rPr>
      <t>Las proyecciones poblacionales son a partir del censo 2010</t>
    </r>
  </si>
  <si>
    <t>Observaciones:</t>
  </si>
  <si>
    <t xml:space="preserve">             (1) Tasa ajustada por 1.000 habitantes. En el numerador se considera los nacimientos oportunos; ocurridos en el año (t) y registrados en el año (t), más los nacimientos tardios; </t>
  </si>
  <si>
    <t xml:space="preserve">                   ocurridos en el año (t) y registrados en el año (t+1), con excepción del año 2014. Su respectivo ajuste se lo realiza el año siguiente al de investigación.</t>
  </si>
  <si>
    <t xml:space="preserve">             (2) Nacimientos totales: Incluye nacimientos oportunos (t) y tardíos (t+1).</t>
  </si>
  <si>
    <t xml:space="preserve">             (3) Incluye nacimientos oportunos y tardíos.</t>
  </si>
  <si>
    <t xml:space="preserve">             (*) Datos no ajustados con nacimientos tardíos.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</si>
  <si>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Bases de datos de nacimientos, años 2000 - 2014.</t>
    </r>
  </si>
  <si>
    <r>
      <rPr>
        <b/>
        <sz val="9"/>
        <color indexed="8"/>
        <rFont val="Arial"/>
        <family val="2"/>
      </rPr>
      <t xml:space="preserve">Nota:     </t>
    </r>
    <r>
      <rPr>
        <sz val="9"/>
        <color indexed="8"/>
        <rFont val="Arial"/>
        <family val="2"/>
      </rPr>
      <t xml:space="preserve"> El cálculo del indicador de tasa específica de nacimientos de adolescentes, se genera a partir de la Resolución de la Comisión Interinstitucional de </t>
    </r>
  </si>
  <si>
    <t xml:space="preserve">               Estadísticas de Salud - CIES 004-2015</t>
  </si>
  <si>
    <t xml:space="preserve">           1/ Corresponde a la sumatoria de nacimientos oportunos y tardíos según el rango de edad de las madres adolescentes (Excepto los datos del año 2014)</t>
  </si>
  <si>
    <t xml:space="preserve">           2/ Corresponden a las proyecciones de población (mujeres), según rango de edad en base al censo del año 2010</t>
  </si>
  <si>
    <t xml:space="preserve">           3/ Tasa por 1.000 mujeres</t>
  </si>
  <si>
    <t xml:space="preserve">           * Los datos del año 2014, corresponden a los nacimientos ocurridos e inscritos en el año de estudio (nacimientos oportunos), mismos que serán ajustados en el 
</t>
  </si>
  <si>
    <t xml:space="preserve">             proximo año.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</si>
  <si>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Bases de datos de nacimientos, años 2000 - 2014.</t>
    </r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</si>
  <si>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     El cálculo del indicador porcentaje de nacimientos asistidos por personal médico, se genera a partir de la Resolución de la Comisión Interinstitucional de Estadísticas de Salud - CIES 005-2015</t>
    </r>
  </si>
  <si>
    <t xml:space="preserve">               1/ Corresponde al total de los nacimientos oportunos y tardíos, sin considerar el tipo de asistencia en el momento del parto. </t>
  </si>
  <si>
    <t xml:space="preserve">               2/ Corresponde a los nacimientos oportunos y tardíos según la asistencia de personal médico al momento del parto, dividido para los nacimientos registrados en el año de investigación e inscripciones tardías (nacimientos en el año anterior e inscritos en el año de investigación),  según los grupos quinquenales de edad de la made del nacido vivo</t>
  </si>
  <si>
    <t xml:space="preserve">                * Los datos del año 2014, corresponden a los nacimientos ocurridos e inscritos en el año de estudio (nacimientos oportunos), mismos que serán ajustados en el proximo año.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</si>
  <si>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INEC - Base de datos de nacimientos y defunciones 2000-2014</t>
    </r>
  </si>
  <si>
    <r>
      <rPr>
        <b/>
        <sz val="8"/>
        <color indexed="8"/>
        <rFont val="Arial"/>
        <family val="2"/>
      </rPr>
      <t>Nota 1:</t>
    </r>
    <r>
      <rPr>
        <sz val="8"/>
        <color indexed="8"/>
        <rFont val="Arial"/>
        <family val="2"/>
      </rPr>
      <t xml:space="preserve">   Los datos a nivel de provincia han sido ajustados en base al DPA 2013</t>
    </r>
  </si>
  <si>
    <r>
      <rPr>
        <b/>
        <sz val="8"/>
        <color indexed="8"/>
        <rFont val="Arial"/>
        <family val="2"/>
      </rPr>
      <t>Nota 2</t>
    </r>
    <r>
      <rPr>
        <sz val="8"/>
        <color indexed="8"/>
        <rFont val="Arial"/>
        <family val="2"/>
      </rPr>
      <t>:  Las proyecciones poblacionales son a partir del censo 2010</t>
    </r>
  </si>
  <si>
    <r>
      <rPr>
        <b/>
        <sz val="8"/>
        <color indexed="8"/>
        <rFont val="Arial"/>
        <family val="2"/>
      </rPr>
      <t xml:space="preserve">Nota 3: </t>
    </r>
    <r>
      <rPr>
        <sz val="8"/>
        <color indexed="8"/>
        <rFont val="Arial"/>
        <family val="2"/>
      </rPr>
      <t xml:space="preserve"> Las estimaciones de nacimientos es el número de nacimientos esperadas en un periodo t, obtenidos de las proyecciones poblacionales a partirdel Censo 2010, encuestas y otras fuentes.</t>
    </r>
  </si>
  <si>
    <t xml:space="preserve">                      (1) Tasa por 1.000 habitantes. </t>
  </si>
  <si>
    <t xml:space="preserve">                      (2) La tasa de mortalidad infantil se homologa la fórmula de cálculo y el nombre en el año 2015, para la cual se utiliza en el denominador la estimación de nacimientos y de igual forma el nombre se cambia a tasa de mortalidad infantil</t>
  </si>
  <si>
    <t xml:space="preserve">                    * Con el fin de converger al cálculo internacional de la Razón de muerte  materna según (CIE-10, volumen 2, págs. 148-149), mediante Resolución de la Comisión Interinstitucional de  Estadísticas de Salud -    CIES 001-2014 entre el Ministerio de Salud</t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</si>
  <si>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Base de datos de defunciones 2014</t>
    </r>
  </si>
  <si>
    <t xml:space="preserve">               En el año 2014 se registraron 4.430 muertes a causa de Enfermedades isquémicas del corazón, convirtiéndose en la principal causa de mortalidad general </t>
  </si>
  <si>
    <t xml:space="preserve">               con un porcentaje de 7,03% y una tasa de mortalidad de 27,64. Diabetes Mellitus,  es la segunda causa de muerte con un porcentaje de 6,99% y </t>
  </si>
  <si>
    <t xml:space="preserve">               una tasa de 27,46. En el mismo año, la Neoplasia maligna del hígado y de las vías biliares, se registran como una de las causa de menor ocurrencia </t>
  </si>
  <si>
    <t xml:space="preserve">               con un porcentaje de 1,03% y una  tasa de mortalidad de 4,06.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</si>
  <si>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Bases de datos de defunciones fetales, años 2000-2014.</t>
    </r>
  </si>
  <si>
    <t xml:space="preserve">                      1/ Corresponde a los datos de defunciones fetales oportunas, ya que la información de defunciones fetales tardías no tiene un
   </t>
  </si>
  <si>
    <t xml:space="preserve">                       peso significativo respecto al total; además la serie se ve truncada por la disponibilidad de los datos, mismos que se  </t>
  </si>
  <si>
    <t xml:space="preserve">                       empezaron a recabar desde el año 2014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</si>
  <si>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Base de datos de defunciones 2014</t>
    </r>
  </si>
  <si>
    <t xml:space="preserve">             </t>
  </si>
  <si>
    <t xml:space="preserve">            
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</si>
  <si>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Base de datos de defunciones 2014</t>
    </r>
  </si>
  <si>
    <t xml:space="preserve">               En el año 2014, la principal causa de mortalidad  femenina recae sobre Diabetes mellitus con un total de 2.371 alcanzando un porcentaje de  8,41% y una tasa de mortalidad de 29,32 </t>
  </si>
  <si>
    <t xml:space="preserve">               por cada 100.000 habitantes. Enfermedades cerebrovasculares con un total de 1.891 defunciones es la segunda causa de muerte con un porcentaje de 6,70% y una tasa de 23,38 </t>
  </si>
  <si>
    <t xml:space="preserve">               por cada 100.000 habitantes. En el mismo año,  la demencia y enfermedades  de Alzheimer se registran como una de las causa de menor ocurrencia con un total de 229 defunciones,</t>
  </si>
  <si>
    <t xml:space="preserve">               como consecuencia genera un porcentaje de 0,81% y una tasa de mortalidad de 2,83 por cada 100.000 habitantes.</t>
  </si>
  <si>
    <r>
      <rPr>
        <b/>
        <sz val="8"/>
        <color indexed="8"/>
        <rFont val="Arial"/>
        <family val="2"/>
      </rPr>
      <t>Nota 2</t>
    </r>
    <r>
      <rPr>
        <sz val="8"/>
        <color indexed="8"/>
        <rFont val="Arial"/>
        <family val="2"/>
      </rPr>
      <t>: En el año 2013 la  Comisión Especial de Salud Sexual y Reproductiva, resuelve calcular el indicador de mortalidad infantil, utilzando en el denominador la estimación de nacimientos.</t>
    </r>
  </si>
  <si>
    <t xml:space="preserve">             Las causas de muerte materna tardía (O96 - O97) existentes son de 3 defunciones con un porcentaje de 1,78% y una tasa de 0,89. </t>
  </si>
  <si>
    <t xml:space="preserve">             En el año 2014 la principal causa de mortalidad materna recae sobre las  causas  obstétricas  directas que agrupa los códigos de causa O00-O94 con un total de  121 defunciones, alcanzando un porcentaje total de 72,89% y una </t>
  </si>
  <si>
    <t xml:space="preserve">             razón de mortalidad  de 35,83. Las causas obstétricas indirectas que agrupan los códigos de causa O98-O99 con 38 defunciones es la segunda causa  de </t>
  </si>
  <si>
    <t xml:space="preserve">             muerte materna, alcanzando un porcentaje total de 22,89% y una razón de mortalidad de 11,25. </t>
  </si>
  <si>
    <t xml:space="preserve">             Las causas de muerte obstétrica no especificada con código 095 se muestran aisladas de las causas directas e indirectas por su característica obstétrica desconocida con un total de 7 defunciones alcanzando un porcentaje de </t>
  </si>
  <si>
    <t xml:space="preserve">             4,22% y una tasa de mortalidad de 2,07. </t>
  </si>
  <si>
    <t xml:space="preserve">             Ministerio de Salud Pública, Ministerio Coordinador de Desarrollo Social, Dirección Nacional de Registro Civil, Identificación y Cedulación, Secretaría Nacional de Planificación y Desarrollo e Instituto Nacional de Estadística y  Censos,  </t>
  </si>
  <si>
    <t xml:space="preserve">             se homologa el cálculo  del indicador de muerte materna considerando a las muertes maternas que ocurrieron en el periodo del embarazo, parto o posparto, hasta los 42 días siguientes a la terminación del embarazo, </t>
  </si>
  <si>
    <t xml:space="preserve">             independientemente de la duración y el sitio del embarazo. </t>
  </si>
  <si>
    <t xml:space="preserve">        (*) Con el fin de converger al cálculo internacional de la Razón de muerte  materna según (CIE-10, volumen 2, págs. 148-149), mediante Resolución de la Comisión  Interinstitucional de Estadísticas de Salud - CIES 001-2014 entre el </t>
  </si>
  <si>
    <r>
      <rPr>
        <b/>
        <sz val="9"/>
        <color indexed="8"/>
        <rFont val="Arial"/>
        <family val="2"/>
      </rPr>
      <t xml:space="preserve">Notas: </t>
    </r>
    <r>
      <rPr>
        <sz val="9"/>
        <color indexed="8"/>
        <rFont val="Arial"/>
        <family val="2"/>
      </rPr>
      <t xml:space="preserve"> Nota 1: Las proyecciones poblacionales son a partir del censo 2010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</si>
  <si>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INEC - Bases de datos de entradas y salidas internacionales</t>
    </r>
  </si>
  <si>
    <r>
      <rPr>
        <b/>
        <sz val="8"/>
        <rFont val="Arial"/>
        <family val="2"/>
      </rPr>
      <t>Observaciones</t>
    </r>
    <r>
      <rPr>
        <sz val="8"/>
        <rFont val="Arial"/>
        <family val="2"/>
      </rPr>
      <t>: (1) Es la relación entre el número de salidas internacionales en el año de investigación y la estimación de la población, expresada por 1.000 habitantes.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</si>
  <si>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Base de datos entradas y salidas internacionales, Años 2000-2014</t>
    </r>
  </si>
  <si>
    <t xml:space="preserve">                       Pública, Ministerio Coordinador de Desarrollo Social, Dirección Nacional de Registro Civil, Identificación y Cedulación, Secretaría Nacional de Planificación y  Desarrollo e Instituto Nacional de Estadística y  Censos,  se homologa el cálculo del </t>
  </si>
  <si>
    <t xml:space="preserve">                       indicador de muerte materna considerando a las muertes maternas que ocurrieron en el periodo del embarazo, parto o posparto, hasta los 42 días siguientes a la terminación del embarazo, independientemente de la duración y el sitio del embarazo.</t>
  </si>
  <si>
    <t>Nacimientos y Defunciones</t>
  </si>
  <si>
    <t xml:space="preserve">             En el año 2014 la razón de mortalidad infantil es de 8,35 defunciones infantiles por cada 1.000 nacimientos, siendo la principal causa de mortalidad  infantil, dificultad respiratoria, con un total de 414 </t>
  </si>
  <si>
    <t xml:space="preserve">             defunciones distribuidas en 246 para el caso de hombres y 168 para el caso de mujeres, lo que  representa un total de 14,68% y una razón de mortalidad  de 1,23 por distribuidas en 100 para el caso de </t>
  </si>
  <si>
    <t xml:space="preserve">             hombres y 83 para el caso de  mujeres, representando un total de 6,49% y una razón de mortalidad  de 0,54 por cada 1.000 nacimientos. En el mismo año, la neumonía bacteriana, no clasificada en otra parte </t>
  </si>
  <si>
    <t xml:space="preserve">             se registra como la causa de menor  ocurrencia con un total de 21 defunciones, lo que genera un porcentaje de 0,74% y una razón de mortalidad de  0,06 por cada 1.000 nacimientos. </t>
  </si>
  <si>
    <t xml:space="preserve">               En el año 2014 la principal causa de mortalidad masculina recae sobre las enfermedades isquémicas del corazón con un total de 2.643 muertes, alcanzando el 7,60% y una tasa </t>
  </si>
  <si>
    <t xml:space="preserve">               de 33,29. Accidentes de transporte terrestre con un total de 2.438 defunciones, es la segunda causa de muerte  con un 7,01% del total de defunciones masculinas y una tasa de </t>
  </si>
  <si>
    <t xml:space="preserve">               30,71 por cada 100.000 habitantes. En el mismo año, las caídas accidentales se registran como la causa de menor ocurrencia con un total de 289 defunciones, como </t>
  </si>
  <si>
    <t xml:space="preserve">               consecuencia  genera un porcentaje bajo de 0,83% y una  tasa de mortalidad de 3,64 por cada 100.000 habitantes. </t>
  </si>
  <si>
    <t>ESPERANZA DE VIDA POR SEXO A NIVEL PROVINCIAL PERIODO 2010 - 2020</t>
  </si>
  <si>
    <t xml:space="preserve">Nacimientos y Defunciones </t>
  </si>
  <si>
    <t>Nacimientos y Nefunciones</t>
  </si>
  <si>
    <t>PROYECCIÓN DE PRINCIPALES INDICADORES DEMOGRÁFICOS A NIVEL NACIONAL Y PROVINCIAL, PERIODO 2010 - 2020</t>
  </si>
  <si>
    <t>Proyección de principales indicadores demográficos a nivel nacional y provincial, periodo 2010 - 2020</t>
  </si>
  <si>
    <t>Esperanza de vida por sexo a nivel provincial, periodo 2010 - 2020</t>
  </si>
  <si>
    <t xml:space="preserve">Tabla 1.5.1 </t>
  </si>
  <si>
    <t>MATRIMONIOS Y DIVORCIOS A NIVEL NACIONAL, PERIODO 2000 - 2014</t>
  </si>
  <si>
    <t>AÑOS Y PROVINCIAS</t>
  </si>
  <si>
    <t>NÚMERO DE MATRIMONIOS</t>
  </si>
  <si>
    <r>
      <t xml:space="preserve">TASA DE 
MATRIMONIOS </t>
    </r>
    <r>
      <rPr>
        <b/>
        <vertAlign val="superscript"/>
        <sz val="11"/>
        <rFont val="Arial"/>
        <family val="2"/>
      </rPr>
      <t>(1)</t>
    </r>
  </si>
  <si>
    <t>NÚMERO DE DIVORCIOS</t>
  </si>
  <si>
    <r>
      <t xml:space="preserve">TASA DE 
DIVORCIO </t>
    </r>
    <r>
      <rPr>
        <b/>
        <vertAlign val="superscript"/>
        <sz val="11"/>
        <rFont val="Arial"/>
        <family val="2"/>
      </rPr>
      <t>(2)</t>
    </r>
  </si>
  <si>
    <t xml:space="preserve">EXTERIOR </t>
  </si>
  <si>
    <t xml:space="preserve"> - </t>
  </si>
  <si>
    <r>
      <t xml:space="preserve">Fuente: </t>
    </r>
    <r>
      <rPr>
        <sz val="8"/>
        <color indexed="8"/>
        <rFont val="Arial"/>
        <family val="2"/>
      </rPr>
      <t>INEC - Base de datos de matrimonios y divorcios 2000 - 2014</t>
    </r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</si>
  <si>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Se cuenta con información hasta el 2014 debido a que la información 2015 se encuentra en proceso de consolidación
              Nota 1: Los datos a nivel de provincia han sido ajustados en base al DPA 2013
              Nota 2: Las proyecciones poblacionales son a partir del censo 2010</t>
    </r>
  </si>
  <si>
    <r>
      <t xml:space="preserve">
</t>
    </r>
    <r>
      <rPr>
        <b/>
        <sz val="9"/>
        <color indexed="8"/>
        <rFont val="Calibri"/>
        <family val="2"/>
      </rPr>
      <t/>
    </r>
  </si>
  <si>
    <r>
      <t xml:space="preserve">         </t>
    </r>
    <r>
      <rPr>
        <b/>
        <sz val="8"/>
        <rFont val="Times New Roman"/>
        <family val="1"/>
      </rPr>
      <t/>
    </r>
  </si>
  <si>
    <t xml:space="preserve">Matrimonios y Divorcios </t>
  </si>
  <si>
    <t>Tabla 1.1.1 (2010 - 2011)</t>
  </si>
  <si>
    <t>Tabla 1.1.1 (2012 - 2013)</t>
  </si>
  <si>
    <t>Tabla 1.1.1 (2014 - 2015)</t>
  </si>
  <si>
    <t>Tabla 1.1.1 (2016 - 2017)</t>
  </si>
  <si>
    <t>Tabla 1.1.1 (2018 - 2019)</t>
  </si>
  <si>
    <t>Tabla 1.1.1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</si>
</sst>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0.0"/>
    <numFmt numFmtId="167" formatCode="_(* #,##0_);_(* \(#,##0\);_(* &quot;-&quot;??_);_(@_)"/>
    <numFmt numFmtId="168" formatCode="0.0%"/>
    <numFmt numFmtId="169" formatCode="_ * #,##0.00_ ;_ * \-#,##0.00_ ;_ * &quot;-&quot;??_ ;_ @_ "/>
    <numFmt numFmtId="170" formatCode="General_)"/>
    <numFmt numFmtId="171" formatCode="&quot;$&quot;\ #,##0.00"/>
    <numFmt numFmtId="172" formatCode="_(&quot;R$ &quot;* #,##0_);_(&quot;R$ &quot;* \(#,##0\);_(&quot;R$ &quot;* &quot;-&quot;_);_(@_)"/>
    <numFmt numFmtId="173" formatCode="_(&quot;R$ &quot;* #,##0.00_);_(&quot;R$ &quot;* \(#,##0.00\);_(&quot;R$ &quot;* &quot;-&quot;??_);_(@_)"/>
    <numFmt numFmtId="174" formatCode="###0"/>
  </numFmts>
  <fonts count="1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1"/>
      <name val="Arial"/>
      <family val="2"/>
    </font>
    <font>
      <sz val="8"/>
      <name val="Times New Roman"/>
      <family val="1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color indexed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haron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4" tint="-0.249977111117893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4" tint="-0.249977111117893"/>
      <name val="Arial"/>
      <family val="2"/>
    </font>
    <font>
      <u/>
      <sz val="10"/>
      <color indexed="12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Arial"/>
      <family val="2"/>
    </font>
    <font>
      <sz val="7"/>
      <color indexed="12"/>
      <name val="Arial"/>
      <family val="2"/>
    </font>
    <font>
      <sz val="7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indexed="8"/>
      <name val="Calibri"/>
      <family val="2"/>
    </font>
    <font>
      <b/>
      <sz val="8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31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8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3" borderId="0" applyNumberFormat="0" applyBorder="0" applyAlignment="0" applyProtection="0"/>
    <xf numFmtId="0" fontId="25" fillId="13" borderId="1" applyNumberFormat="0" applyAlignment="0" applyProtection="0"/>
    <xf numFmtId="0" fontId="26" fillId="22" borderId="2" applyNumberFormat="0" applyAlignment="0" applyProtection="0"/>
    <xf numFmtId="0" fontId="45" fillId="0" borderId="0" applyNumberFormat="0" applyFill="0" applyBorder="0" applyAlignment="0"/>
    <xf numFmtId="0" fontId="6" fillId="23" borderId="4">
      <alignment horizontal="center" vertical="center" wrapText="1"/>
    </xf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1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1" fillId="0" borderId="0">
      <protection locked="0"/>
    </xf>
    <xf numFmtId="0" fontId="29" fillId="0" borderId="0">
      <protection locked="0"/>
    </xf>
    <xf numFmtId="0" fontId="46" fillId="0" borderId="0" applyNumberFormat="0" applyFill="0" applyBorder="0" applyAlignment="0"/>
    <xf numFmtId="0" fontId="32" fillId="4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3" applyNumberFormat="0" applyFill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170" fontId="4" fillId="0" borderId="0"/>
    <xf numFmtId="17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52" fillId="0" borderId="0"/>
    <xf numFmtId="0" fontId="52" fillId="0" borderId="0"/>
    <xf numFmtId="0" fontId="5" fillId="0" borderId="0"/>
    <xf numFmtId="0" fontId="1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8" borderId="8" applyNumberFormat="0" applyFont="0" applyAlignment="0" applyProtection="0"/>
    <xf numFmtId="0" fontId="39" fillId="13" borderId="9" applyNumberFormat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71" fontId="53" fillId="25" borderId="0" applyBorder="0" applyProtection="0">
      <alignment horizontal="center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5" fillId="28" borderId="0" applyNumberFormat="0" applyBorder="0" applyAlignment="0" applyProtection="0"/>
    <xf numFmtId="0" fontId="76" fillId="29" borderId="0" applyNumberFormat="0" applyBorder="0" applyAlignment="0" applyProtection="0"/>
    <xf numFmtId="0" fontId="77" fillId="30" borderId="0" applyNumberFormat="0" applyBorder="0" applyAlignment="0" applyProtection="0"/>
    <xf numFmtId="0" fontId="78" fillId="31" borderId="24" applyNumberFormat="0" applyAlignment="0" applyProtection="0"/>
    <xf numFmtId="0" fontId="79" fillId="32" borderId="25" applyNumberFormat="0" applyAlignment="0" applyProtection="0"/>
    <xf numFmtId="0" fontId="80" fillId="32" borderId="24" applyNumberFormat="0" applyAlignment="0" applyProtection="0"/>
    <xf numFmtId="0" fontId="81" fillId="0" borderId="26" applyNumberFormat="0" applyFill="0" applyAlignment="0" applyProtection="0"/>
    <xf numFmtId="0" fontId="82" fillId="33" borderId="27" applyNumberFormat="0" applyAlignment="0" applyProtection="0"/>
    <xf numFmtId="0" fontId="83" fillId="0" borderId="0" applyNumberFormat="0" applyFill="0" applyBorder="0" applyAlignment="0" applyProtection="0"/>
    <xf numFmtId="0" fontId="48" fillId="34" borderId="28" applyNumberFormat="0" applyFont="0" applyAlignment="0" applyProtection="0"/>
    <xf numFmtId="0" fontId="84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85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85" fillId="53" borderId="0" applyNumberFormat="0" applyBorder="0" applyAlignment="0" applyProtection="0"/>
    <xf numFmtId="0" fontId="85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85" fillId="57" borderId="0" applyNumberFormat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9" fillId="13" borderId="9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1">
    <xf numFmtId="0" fontId="0" fillId="0" borderId="0" xfId="0"/>
    <xf numFmtId="0" fontId="7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6" fillId="0" borderId="10" xfId="0" applyFont="1" applyBorder="1" applyAlignment="1"/>
    <xf numFmtId="0" fontId="53" fillId="0" borderId="10" xfId="0" applyFont="1" applyBorder="1" applyAlignment="1"/>
    <xf numFmtId="0" fontId="7" fillId="26" borderId="10" xfId="0" applyFont="1" applyFill="1" applyBorder="1" applyAlignment="1">
      <alignment vertical="center" wrapText="1"/>
    </xf>
    <xf numFmtId="0" fontId="57" fillId="26" borderId="0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7" fillId="26" borderId="0" xfId="0" applyFont="1" applyFill="1" applyBorder="1" applyAlignment="1">
      <alignment vertical="center"/>
    </xf>
    <xf numFmtId="0" fontId="6" fillId="0" borderId="0" xfId="52" applyFont="1" applyFill="1" applyBorder="1" applyAlignment="1" applyProtection="1">
      <alignment vertical="center"/>
    </xf>
    <xf numFmtId="4" fontId="53" fillId="0" borderId="10" xfId="0" applyNumberFormat="1" applyFont="1" applyFill="1" applyBorder="1" applyAlignment="1">
      <alignment horizontal="center"/>
    </xf>
    <xf numFmtId="0" fontId="6" fillId="26" borderId="0" xfId="0" applyFont="1" applyFill="1" applyBorder="1" applyAlignment="1">
      <alignment vertical="center"/>
    </xf>
    <xf numFmtId="2" fontId="7" fillId="26" borderId="10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vertical="center"/>
    </xf>
    <xf numFmtId="0" fontId="56" fillId="0" borderId="0" xfId="0" applyFont="1" applyFill="1" applyBorder="1" applyAlignment="1"/>
    <xf numFmtId="0" fontId="53" fillId="0" borderId="0" xfId="0" applyFont="1" applyFill="1" applyBorder="1"/>
    <xf numFmtId="0" fontId="7" fillId="26" borderId="0" xfId="75" applyFont="1" applyFill="1"/>
    <xf numFmtId="0" fontId="6" fillId="26" borderId="0" xfId="75" applyFont="1" applyFill="1"/>
    <xf numFmtId="3" fontId="6" fillId="0" borderId="12" xfId="75" applyNumberFormat="1" applyFont="1" applyFill="1" applyBorder="1" applyAlignment="1">
      <alignment horizontal="center" vertical="center"/>
    </xf>
    <xf numFmtId="49" fontId="6" fillId="0" borderId="10" xfId="75" applyNumberFormat="1" applyFont="1" applyFill="1" applyBorder="1" applyAlignment="1">
      <alignment horizontal="center" vertical="center" wrapText="1"/>
    </xf>
    <xf numFmtId="3" fontId="6" fillId="0" borderId="10" xfId="75" applyNumberFormat="1" applyFont="1" applyFill="1" applyBorder="1" applyAlignment="1">
      <alignment horizontal="center" vertical="center"/>
    </xf>
    <xf numFmtId="0" fontId="7" fillId="26" borderId="0" xfId="75" applyFont="1" applyFill="1" applyAlignment="1">
      <alignment horizontal="right"/>
    </xf>
    <xf numFmtId="3" fontId="6" fillId="0" borderId="10" xfId="75" applyNumberFormat="1" applyFont="1" applyFill="1" applyBorder="1" applyAlignment="1">
      <alignment horizontal="left" vertical="center" wrapText="1"/>
    </xf>
    <xf numFmtId="3" fontId="6" fillId="0" borderId="12" xfId="75" applyNumberFormat="1" applyFont="1" applyFill="1" applyBorder="1" applyAlignment="1">
      <alignment vertical="center"/>
    </xf>
    <xf numFmtId="3" fontId="6" fillId="0" borderId="10" xfId="75" applyNumberFormat="1" applyFont="1" applyFill="1" applyBorder="1" applyAlignment="1">
      <alignment vertical="center"/>
    </xf>
    <xf numFmtId="0" fontId="7" fillId="0" borderId="10" xfId="75" applyFont="1" applyBorder="1"/>
    <xf numFmtId="3" fontId="7" fillId="0" borderId="12" xfId="75" applyNumberFormat="1" applyFont="1" applyFill="1" applyBorder="1" applyAlignment="1">
      <alignment vertical="center"/>
    </xf>
    <xf numFmtId="3" fontId="7" fillId="0" borderId="10" xfId="75" applyNumberFormat="1" applyFont="1" applyFill="1" applyBorder="1" applyAlignment="1">
      <alignment vertical="center"/>
    </xf>
    <xf numFmtId="0" fontId="7" fillId="0" borderId="10" xfId="75" applyFont="1" applyBorder="1" applyAlignment="1">
      <alignment wrapText="1"/>
    </xf>
    <xf numFmtId="0" fontId="8" fillId="26" borderId="0" xfId="75" applyFont="1" applyFill="1"/>
    <xf numFmtId="0" fontId="1" fillId="26" borderId="0" xfId="75" applyFont="1" applyFill="1"/>
    <xf numFmtId="0" fontId="1" fillId="26" borderId="0" xfId="75" applyFont="1" applyFill="1" applyAlignment="1">
      <alignment horizontal="right"/>
    </xf>
    <xf numFmtId="0" fontId="9" fillId="26" borderId="0" xfId="75" applyFont="1" applyFill="1"/>
    <xf numFmtId="0" fontId="53" fillId="0" borderId="0" xfId="119" applyFont="1" applyFill="1" applyBorder="1"/>
    <xf numFmtId="0" fontId="56" fillId="0" borderId="0" xfId="119" applyFont="1" applyFill="1" applyBorder="1" applyAlignment="1">
      <alignment vertical="center"/>
    </xf>
    <xf numFmtId="0" fontId="61" fillId="0" borderId="10" xfId="75" applyFont="1" applyBorder="1" applyAlignment="1">
      <alignment horizontal="center"/>
    </xf>
    <xf numFmtId="0" fontId="53" fillId="0" borderId="0" xfId="119" applyFont="1" applyFill="1" applyBorder="1" applyAlignment="1">
      <alignment horizontal="right"/>
    </xf>
    <xf numFmtId="3" fontId="56" fillId="0" borderId="13" xfId="119" applyNumberFormat="1" applyFont="1" applyFill="1" applyBorder="1" applyAlignment="1">
      <alignment vertical="center" wrapText="1"/>
    </xf>
    <xf numFmtId="3" fontId="56" fillId="0" borderId="10" xfId="119" applyNumberFormat="1" applyFont="1" applyFill="1" applyBorder="1" applyAlignment="1">
      <alignment vertical="center" wrapText="1"/>
    </xf>
    <xf numFmtId="0" fontId="53" fillId="0" borderId="0" xfId="119" applyFont="1" applyFill="1" applyBorder="1" applyAlignment="1">
      <alignment wrapText="1"/>
    </xf>
    <xf numFmtId="3" fontId="53" fillId="0" borderId="10" xfId="119" applyNumberFormat="1" applyFont="1" applyFill="1" applyBorder="1" applyAlignment="1">
      <alignment horizontal="center" vertical="center"/>
    </xf>
    <xf numFmtId="3" fontId="53" fillId="0" borderId="10" xfId="119" applyNumberFormat="1" applyFont="1" applyFill="1" applyBorder="1" applyAlignment="1">
      <alignment vertical="center"/>
    </xf>
    <xf numFmtId="3" fontId="57" fillId="26" borderId="0" xfId="91" applyNumberFormat="1" applyFont="1" applyFill="1" applyBorder="1" applyAlignment="1">
      <alignment horizontal="left" vertical="center"/>
    </xf>
    <xf numFmtId="3" fontId="53" fillId="0" borderId="0" xfId="119" applyNumberFormat="1" applyFont="1" applyFill="1" applyBorder="1" applyAlignment="1">
      <alignment vertical="center"/>
    </xf>
    <xf numFmtId="3" fontId="53" fillId="26" borderId="0" xfId="91" applyNumberFormat="1" applyFont="1" applyFill="1" applyBorder="1" applyAlignment="1">
      <alignment horizontal="left" vertical="center"/>
    </xf>
    <xf numFmtId="3" fontId="63" fillId="0" borderId="0" xfId="119" applyNumberFormat="1" applyFont="1" applyFill="1" applyBorder="1" applyAlignment="1">
      <alignment horizontal="center" vertical="center"/>
    </xf>
    <xf numFmtId="3" fontId="56" fillId="0" borderId="0" xfId="119" applyNumberFormat="1" applyFont="1" applyFill="1" applyBorder="1" applyAlignment="1">
      <alignment horizontal="center" vertical="center"/>
    </xf>
    <xf numFmtId="3" fontId="56" fillId="0" borderId="0" xfId="119" applyNumberFormat="1" applyFont="1" applyFill="1" applyBorder="1" applyAlignment="1">
      <alignment vertical="center"/>
    </xf>
    <xf numFmtId="3" fontId="7" fillId="26" borderId="10" xfId="0" applyNumberFormat="1" applyFont="1" applyFill="1" applyBorder="1" applyAlignment="1">
      <alignment horizontal="left" vertical="center" wrapText="1"/>
    </xf>
    <xf numFmtId="0" fontId="7" fillId="0" borderId="0" xfId="75" applyFont="1"/>
    <xf numFmtId="0" fontId="6" fillId="0" borderId="0" xfId="75" applyFont="1"/>
    <xf numFmtId="0" fontId="7" fillId="27" borderId="10" xfId="75" applyFont="1" applyFill="1" applyBorder="1"/>
    <xf numFmtId="0" fontId="7" fillId="26" borderId="12" xfId="75" applyFont="1" applyFill="1" applyBorder="1" applyAlignment="1">
      <alignment horizontal="center" vertical="center"/>
    </xf>
    <xf numFmtId="0" fontId="7" fillId="26" borderId="10" xfId="75" applyFont="1" applyFill="1" applyBorder="1" applyAlignment="1">
      <alignment horizontal="center" vertical="center"/>
    </xf>
    <xf numFmtId="0" fontId="7" fillId="27" borderId="10" xfId="75" applyFont="1" applyFill="1" applyBorder="1" applyAlignment="1">
      <alignment horizontal="left" wrapText="1" indent="2"/>
    </xf>
    <xf numFmtId="167" fontId="7" fillId="26" borderId="12" xfId="64" applyNumberFormat="1" applyFont="1" applyFill="1" applyBorder="1" applyAlignment="1">
      <alignment horizontal="right" vertical="center"/>
    </xf>
    <xf numFmtId="167" fontId="7" fillId="26" borderId="10" xfId="64" applyNumberFormat="1" applyFont="1" applyFill="1" applyBorder="1" applyAlignment="1">
      <alignment horizontal="right" vertical="center"/>
    </xf>
    <xf numFmtId="0" fontId="7" fillId="27" borderId="10" xfId="75" applyFont="1" applyFill="1" applyBorder="1" applyAlignment="1">
      <alignment horizontal="left" indent="2"/>
    </xf>
    <xf numFmtId="168" fontId="7" fillId="26" borderId="12" xfId="134" applyNumberFormat="1" applyFont="1" applyFill="1" applyBorder="1" applyAlignment="1">
      <alignment horizontal="right" vertical="center"/>
    </xf>
    <xf numFmtId="0" fontId="7" fillId="26" borderId="10" xfId="75" applyFont="1" applyFill="1" applyBorder="1"/>
    <xf numFmtId="168" fontId="7" fillId="26" borderId="10" xfId="134" applyNumberFormat="1" applyFont="1" applyFill="1" applyBorder="1" applyAlignment="1">
      <alignment horizontal="right" vertical="center"/>
    </xf>
    <xf numFmtId="168" fontId="7" fillId="26" borderId="10" xfId="134" applyNumberFormat="1" applyFont="1" applyFill="1" applyBorder="1" applyAlignment="1">
      <alignment horizontal="right"/>
    </xf>
    <xf numFmtId="0" fontId="21" fillId="26" borderId="0" xfId="75" applyFont="1" applyFill="1" applyBorder="1" applyAlignment="1">
      <alignment horizontal="left"/>
    </xf>
    <xf numFmtId="0" fontId="9" fillId="0" borderId="0" xfId="75" applyFont="1"/>
    <xf numFmtId="0" fontId="9" fillId="26" borderId="0" xfId="75" applyFont="1" applyFill="1" applyAlignment="1">
      <alignment horizontal="left"/>
    </xf>
    <xf numFmtId="0" fontId="7" fillId="26" borderId="0" xfId="75" applyFont="1" applyFill="1" applyAlignment="1">
      <alignment horizontal="left"/>
    </xf>
    <xf numFmtId="3" fontId="63" fillId="0" borderId="0" xfId="123" applyNumberFormat="1" applyFont="1" applyFill="1" applyBorder="1" applyAlignment="1">
      <alignment horizontal="left" vertical="center"/>
    </xf>
    <xf numFmtId="0" fontId="14" fillId="26" borderId="0" xfId="75" applyFont="1" applyFill="1" applyBorder="1" applyAlignment="1">
      <alignment horizontal="left"/>
    </xf>
    <xf numFmtId="0" fontId="7" fillId="26" borderId="0" xfId="75" applyFont="1" applyFill="1" applyAlignment="1">
      <alignment vertical="center"/>
    </xf>
    <xf numFmtId="0" fontId="7" fillId="26" borderId="0" xfId="75" applyFont="1" applyFill="1" applyBorder="1"/>
    <xf numFmtId="0" fontId="56" fillId="26" borderId="10" xfId="119" applyFont="1" applyFill="1" applyBorder="1" applyAlignment="1">
      <alignment horizontal="center" vertical="center"/>
    </xf>
    <xf numFmtId="0" fontId="7" fillId="26" borderId="10" xfId="75" applyFont="1" applyFill="1" applyBorder="1" applyAlignment="1">
      <alignment vertical="center"/>
    </xf>
    <xf numFmtId="0" fontId="6" fillId="26" borderId="10" xfId="75" applyFont="1" applyFill="1" applyBorder="1" applyAlignment="1">
      <alignment vertical="center"/>
    </xf>
    <xf numFmtId="0" fontId="9" fillId="26" borderId="0" xfId="75" applyFont="1" applyFill="1" applyAlignment="1">
      <alignment vertical="center"/>
    </xf>
    <xf numFmtId="0" fontId="15" fillId="26" borderId="0" xfId="75" applyFont="1" applyFill="1" applyAlignment="1">
      <alignment vertical="center"/>
    </xf>
    <xf numFmtId="0" fontId="2" fillId="26" borderId="0" xfId="75" applyFont="1" applyFill="1"/>
    <xf numFmtId="4" fontId="6" fillId="26" borderId="15" xfId="75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53" fillId="0" borderId="0" xfId="0" applyFont="1" applyFill="1" applyAlignment="1">
      <alignment vertical="center"/>
    </xf>
    <xf numFmtId="2" fontId="53" fillId="0" borderId="10" xfId="0" applyNumberFormat="1" applyFont="1" applyBorder="1" applyAlignment="1">
      <alignment horizontal="center" vertical="center"/>
    </xf>
    <xf numFmtId="0" fontId="53" fillId="0" borderId="0" xfId="0" applyFont="1" applyBorder="1"/>
    <xf numFmtId="0" fontId="53" fillId="0" borderId="10" xfId="0" applyFont="1" applyFill="1" applyBorder="1" applyAlignment="1">
      <alignment horizontal="center"/>
    </xf>
    <xf numFmtId="2" fontId="53" fillId="0" borderId="10" xfId="0" applyNumberFormat="1" applyFont="1" applyFill="1" applyBorder="1" applyAlignment="1">
      <alignment horizontal="center" vertical="center"/>
    </xf>
    <xf numFmtId="2" fontId="6" fillId="26" borderId="10" xfId="0" applyNumberFormat="1" applyFont="1" applyFill="1" applyBorder="1" applyAlignment="1">
      <alignment horizontal="center" vertical="center"/>
    </xf>
    <xf numFmtId="0" fontId="53" fillId="0" borderId="0" xfId="0" applyFont="1" applyFill="1"/>
    <xf numFmtId="4" fontId="7" fillId="0" borderId="10" xfId="0" applyNumberFormat="1" applyFont="1" applyFill="1" applyBorder="1" applyAlignment="1">
      <alignment horizontal="center" vertical="center"/>
    </xf>
    <xf numFmtId="4" fontId="53" fillId="0" borderId="10" xfId="0" applyNumberFormat="1" applyFont="1" applyFill="1" applyBorder="1" applyAlignment="1">
      <alignment horizontal="center" vertical="center"/>
    </xf>
    <xf numFmtId="4" fontId="53" fillId="0" borderId="10" xfId="0" applyNumberFormat="1" applyFont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0" fillId="0" borderId="0" xfId="0" applyFill="1"/>
    <xf numFmtId="0" fontId="64" fillId="0" borderId="0" xfId="0" applyFont="1" applyFill="1" applyBorder="1"/>
    <xf numFmtId="0" fontId="6" fillId="0" borderId="0" xfId="0" applyFont="1" applyFill="1" applyBorder="1" applyAlignment="1"/>
    <xf numFmtId="0" fontId="53" fillId="26" borderId="0" xfId="0" applyFont="1" applyFill="1"/>
    <xf numFmtId="0" fontId="6" fillId="26" borderId="10" xfId="0" applyFont="1" applyFill="1" applyBorder="1" applyAlignment="1">
      <alignment horizontal="left" vertical="center" wrapText="1"/>
    </xf>
    <xf numFmtId="0" fontId="53" fillId="26" borderId="0" xfId="0" applyFont="1" applyFill="1" applyBorder="1"/>
    <xf numFmtId="0" fontId="64" fillId="26" borderId="0" xfId="0" applyFont="1" applyFill="1" applyBorder="1" applyAlignment="1">
      <alignment vertical="center"/>
    </xf>
    <xf numFmtId="0" fontId="6" fillId="26" borderId="0" xfId="75" applyFont="1" applyFill="1" applyBorder="1" applyAlignment="1">
      <alignment horizontal="center"/>
    </xf>
    <xf numFmtId="1" fontId="61" fillId="0" borderId="10" xfId="75" applyNumberFormat="1" applyFont="1" applyBorder="1" applyAlignment="1">
      <alignment horizontal="center"/>
    </xf>
    <xf numFmtId="1" fontId="6" fillId="0" borderId="10" xfId="75" applyNumberFormat="1" applyFont="1" applyFill="1" applyBorder="1" applyAlignment="1">
      <alignment horizontal="center" vertical="center"/>
    </xf>
    <xf numFmtId="0" fontId="20" fillId="26" borderId="17" xfId="75" applyFont="1" applyFill="1" applyBorder="1" applyAlignment="1"/>
    <xf numFmtId="167" fontId="7" fillId="0" borderId="10" xfId="64" applyNumberFormat="1" applyFont="1" applyFill="1" applyBorder="1" applyAlignment="1">
      <alignment horizontal="right" vertical="center"/>
    </xf>
    <xf numFmtId="168" fontId="7" fillId="0" borderId="10" xfId="134" applyNumberFormat="1" applyFont="1" applyFill="1" applyBorder="1" applyAlignment="1">
      <alignment horizontal="right" vertical="center"/>
    </xf>
    <xf numFmtId="0" fontId="7" fillId="0" borderId="10" xfId="75" applyFont="1" applyFill="1" applyBorder="1"/>
    <xf numFmtId="0" fontId="7" fillId="0" borderId="10" xfId="75" applyFont="1" applyFill="1" applyBorder="1" applyAlignment="1">
      <alignment vertical="center"/>
    </xf>
    <xf numFmtId="4" fontId="7" fillId="26" borderId="10" xfId="75" applyNumberFormat="1" applyFont="1" applyFill="1" applyBorder="1" applyAlignment="1">
      <alignment horizontal="center" vertical="center"/>
    </xf>
    <xf numFmtId="4" fontId="7" fillId="0" borderId="10" xfId="75" applyNumberFormat="1" applyFont="1" applyFill="1" applyBorder="1" applyAlignment="1">
      <alignment horizontal="center" vertical="center"/>
    </xf>
    <xf numFmtId="4" fontId="6" fillId="26" borderId="10" xfId="75" applyNumberFormat="1" applyFont="1" applyFill="1" applyBorder="1" applyAlignment="1">
      <alignment horizontal="center" vertical="center"/>
    </xf>
    <xf numFmtId="165" fontId="7" fillId="26" borderId="10" xfId="75" applyNumberFormat="1" applyFont="1" applyFill="1" applyBorder="1" applyAlignment="1">
      <alignment horizontal="center" vertical="center"/>
    </xf>
    <xf numFmtId="165" fontId="7" fillId="0" borderId="10" xfId="75" applyNumberFormat="1" applyFont="1" applyFill="1" applyBorder="1" applyAlignment="1">
      <alignment horizontal="center" vertical="center"/>
    </xf>
    <xf numFmtId="165" fontId="6" fillId="26" borderId="10" xfId="75" applyNumberFormat="1" applyFont="1" applyFill="1" applyBorder="1" applyAlignment="1">
      <alignment horizontal="center" vertical="center"/>
    </xf>
    <xf numFmtId="3" fontId="53" fillId="0" borderId="10" xfId="0" applyNumberFormat="1" applyFont="1" applyFill="1" applyBorder="1" applyAlignment="1">
      <alignment horizontal="center" vertical="center"/>
    </xf>
    <xf numFmtId="0" fontId="53" fillId="0" borderId="10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7" fillId="26" borderId="10" xfId="95" applyFont="1" applyFill="1" applyBorder="1" applyAlignment="1">
      <alignment horizontal="left" vertical="center"/>
    </xf>
    <xf numFmtId="0" fontId="7" fillId="0" borderId="10" xfId="75" applyFont="1" applyBorder="1" applyAlignment="1">
      <alignment vertical="center" wrapText="1"/>
    </xf>
    <xf numFmtId="0" fontId="1" fillId="26" borderId="0" xfId="75" applyFont="1" applyFill="1" applyAlignment="1">
      <alignment vertical="center"/>
    </xf>
    <xf numFmtId="0" fontId="7" fillId="0" borderId="0" xfId="95" applyFont="1" applyFill="1" applyBorder="1" applyAlignment="1">
      <alignment vertical="center"/>
    </xf>
    <xf numFmtId="0" fontId="7" fillId="0" borderId="10" xfId="95" applyNumberFormat="1" applyFont="1" applyFill="1" applyBorder="1" applyAlignment="1">
      <alignment horizontal="left" vertical="center"/>
    </xf>
    <xf numFmtId="2" fontId="7" fillId="0" borderId="10" xfId="95" applyNumberFormat="1" applyFont="1" applyFill="1" applyBorder="1" applyAlignment="1">
      <alignment horizontal="center" vertical="center"/>
    </xf>
    <xf numFmtId="166" fontId="7" fillId="0" borderId="10" xfId="95" applyNumberFormat="1" applyFont="1" applyFill="1" applyBorder="1" applyAlignment="1">
      <alignment horizontal="center" vertical="center"/>
    </xf>
    <xf numFmtId="0" fontId="7" fillId="0" borderId="10" xfId="95" applyFont="1" applyFill="1" applyBorder="1" applyAlignment="1">
      <alignment horizontal="left" vertical="center"/>
    </xf>
    <xf numFmtId="2" fontId="6" fillId="0" borderId="10" xfId="95" applyNumberFormat="1" applyFont="1" applyFill="1" applyBorder="1" applyAlignment="1">
      <alignment horizontal="center" vertical="center"/>
    </xf>
    <xf numFmtId="165" fontId="6" fillId="26" borderId="10" xfId="95" applyNumberFormat="1" applyFont="1" applyFill="1" applyBorder="1" applyAlignment="1">
      <alignment horizontal="center" vertical="center"/>
    </xf>
    <xf numFmtId="165" fontId="7" fillId="26" borderId="10" xfId="95" applyNumberFormat="1" applyFont="1" applyFill="1" applyBorder="1" applyAlignment="1">
      <alignment horizontal="center" vertical="center"/>
    </xf>
    <xf numFmtId="0" fontId="6" fillId="26" borderId="10" xfId="95" applyFont="1" applyFill="1" applyBorder="1" applyAlignment="1">
      <alignment horizontal="left" vertical="center"/>
    </xf>
    <xf numFmtId="0" fontId="20" fillId="0" borderId="0" xfId="95" applyFont="1" applyFill="1" applyBorder="1" applyAlignment="1">
      <alignment vertical="center"/>
    </xf>
    <xf numFmtId="165" fontId="20" fillId="0" borderId="0" xfId="95" applyNumberFormat="1" applyFont="1" applyFill="1" applyBorder="1" applyAlignment="1">
      <alignment horizontal="center" vertical="center"/>
    </xf>
    <xf numFmtId="0" fontId="7" fillId="26" borderId="0" xfId="95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3" fontId="56" fillId="0" borderId="10" xfId="0" applyNumberFormat="1" applyFont="1" applyFill="1" applyBorder="1" applyAlignment="1">
      <alignment horizontal="center" vertical="center"/>
    </xf>
    <xf numFmtId="4" fontId="56" fillId="0" borderId="10" xfId="0" applyNumberFormat="1" applyFont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/>
    </xf>
    <xf numFmtId="4" fontId="56" fillId="0" borderId="10" xfId="0" applyNumberFormat="1" applyFont="1" applyFill="1" applyBorder="1" applyAlignment="1">
      <alignment horizontal="center" vertical="center"/>
    </xf>
    <xf numFmtId="0" fontId="62" fillId="0" borderId="0" xfId="0" applyFont="1" applyBorder="1"/>
    <xf numFmtId="0" fontId="59" fillId="0" borderId="0" xfId="0" applyFont="1" applyBorder="1"/>
    <xf numFmtId="0" fontId="53" fillId="0" borderId="0" xfId="0" applyFont="1" applyFill="1" applyBorder="1" applyAlignment="1">
      <alignment horizontal="left" vertical="center"/>
    </xf>
    <xf numFmtId="2" fontId="53" fillId="0" borderId="0" xfId="0" applyNumberFormat="1" applyFont="1" applyFill="1" applyBorder="1" applyAlignment="1">
      <alignment horizontal="right"/>
    </xf>
    <xf numFmtId="49" fontId="53" fillId="0" borderId="0" xfId="0" applyNumberFormat="1" applyFont="1" applyFill="1" applyBorder="1"/>
    <xf numFmtId="4" fontId="10" fillId="0" borderId="10" xfId="130" applyNumberFormat="1" applyFont="1" applyFill="1" applyBorder="1" applyAlignment="1">
      <alignment horizontal="center" vertical="center"/>
    </xf>
    <xf numFmtId="4" fontId="10" fillId="0" borderId="10" xfId="128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74" fontId="10" fillId="0" borderId="0" xfId="129" applyNumberFormat="1" applyFont="1" applyBorder="1" applyAlignment="1">
      <alignment horizontal="right" vertical="top"/>
    </xf>
    <xf numFmtId="0" fontId="53" fillId="0" borderId="0" xfId="0" applyFont="1" applyFill="1" applyBorder="1" applyAlignment="1">
      <alignment horizontal="left" indent="2"/>
    </xf>
    <xf numFmtId="0" fontId="64" fillId="0" borderId="0" xfId="0" applyFont="1" applyFill="1" applyBorder="1" applyAlignment="1">
      <alignment horizontal="center" vertical="center"/>
    </xf>
    <xf numFmtId="168" fontId="7" fillId="26" borderId="12" xfId="134" applyNumberFormat="1" applyFont="1" applyFill="1" applyBorder="1" applyAlignment="1">
      <alignment horizontal="center" vertical="center"/>
    </xf>
    <xf numFmtId="168" fontId="7" fillId="26" borderId="10" xfId="134" applyNumberFormat="1" applyFont="1" applyFill="1" applyBorder="1" applyAlignment="1">
      <alignment horizontal="center" vertical="center"/>
    </xf>
    <xf numFmtId="166" fontId="7" fillId="26" borderId="10" xfId="75" applyNumberFormat="1" applyFont="1" applyFill="1" applyBorder="1" applyAlignment="1">
      <alignment horizontal="center"/>
    </xf>
    <xf numFmtId="168" fontId="7" fillId="26" borderId="10" xfId="134" applyNumberFormat="1" applyFont="1" applyFill="1" applyBorder="1" applyAlignment="1">
      <alignment horizontal="center"/>
    </xf>
    <xf numFmtId="166" fontId="7" fillId="26" borderId="12" xfId="134" applyNumberFormat="1" applyFont="1" applyFill="1" applyBorder="1" applyAlignment="1">
      <alignment horizontal="center" vertical="center"/>
    </xf>
    <xf numFmtId="166" fontId="7" fillId="26" borderId="10" xfId="134" applyNumberFormat="1" applyFont="1" applyFill="1" applyBorder="1" applyAlignment="1">
      <alignment horizontal="center" vertical="center"/>
    </xf>
    <xf numFmtId="0" fontId="7" fillId="26" borderId="10" xfId="75" applyFont="1" applyFill="1" applyBorder="1" applyAlignment="1">
      <alignment horizontal="center"/>
    </xf>
    <xf numFmtId="168" fontId="7" fillId="26" borderId="12" xfId="134" applyNumberFormat="1" applyFont="1" applyFill="1" applyBorder="1" applyAlignment="1">
      <alignment horizontal="center"/>
    </xf>
    <xf numFmtId="168" fontId="7" fillId="0" borderId="10" xfId="134" applyNumberFormat="1" applyFont="1" applyFill="1" applyBorder="1" applyAlignment="1">
      <alignment horizontal="center" vertical="center"/>
    </xf>
    <xf numFmtId="166" fontId="7" fillId="0" borderId="10" xfId="75" applyNumberFormat="1" applyFont="1" applyFill="1" applyBorder="1" applyAlignment="1">
      <alignment horizontal="center"/>
    </xf>
    <xf numFmtId="168" fontId="7" fillId="0" borderId="10" xfId="134" applyNumberFormat="1" applyFont="1" applyFill="1" applyBorder="1" applyAlignment="1">
      <alignment horizontal="center"/>
    </xf>
    <xf numFmtId="166" fontId="7" fillId="0" borderId="10" xfId="134" applyNumberFormat="1" applyFont="1" applyFill="1" applyBorder="1" applyAlignment="1">
      <alignment horizontal="center" vertical="center"/>
    </xf>
    <xf numFmtId="0" fontId="7" fillId="0" borderId="10" xfId="75" applyFont="1" applyFill="1" applyBorder="1" applyAlignment="1">
      <alignment horizontal="center"/>
    </xf>
    <xf numFmtId="2" fontId="7" fillId="26" borderId="10" xfId="75" applyNumberFormat="1" applyFont="1" applyFill="1" applyBorder="1" applyAlignment="1">
      <alignment horizontal="center"/>
    </xf>
    <xf numFmtId="0" fontId="7" fillId="0" borderId="14" xfId="95" applyFont="1" applyFill="1" applyBorder="1" applyAlignment="1">
      <alignment horizontal="left" vertical="center"/>
    </xf>
    <xf numFmtId="2" fontId="6" fillId="0" borderId="16" xfId="95" applyNumberFormat="1" applyFont="1" applyFill="1" applyBorder="1" applyAlignment="1">
      <alignment horizontal="center" vertical="center"/>
    </xf>
    <xf numFmtId="165" fontId="6" fillId="26" borderId="16" xfId="95" applyNumberFormat="1" applyFont="1" applyFill="1" applyBorder="1" applyAlignment="1">
      <alignment horizontal="center" vertical="center"/>
    </xf>
    <xf numFmtId="167" fontId="7" fillId="26" borderId="14" xfId="64" applyNumberFormat="1" applyFont="1" applyFill="1" applyBorder="1" applyAlignment="1">
      <alignment horizontal="right" vertical="center"/>
    </xf>
    <xf numFmtId="167" fontId="7" fillId="26" borderId="16" xfId="64" applyNumberFormat="1" applyFont="1" applyFill="1" applyBorder="1" applyAlignment="1">
      <alignment horizontal="right" vertical="center"/>
    </xf>
    <xf numFmtId="167" fontId="6" fillId="26" borderId="10" xfId="64" applyNumberFormat="1" applyFont="1" applyFill="1" applyBorder="1" applyAlignment="1">
      <alignment horizontal="right" vertical="center"/>
    </xf>
    <xf numFmtId="0" fontId="56" fillId="27" borderId="13" xfId="0" applyFont="1" applyFill="1" applyBorder="1" applyAlignment="1">
      <alignment horizontal="left" vertical="center"/>
    </xf>
    <xf numFmtId="4" fontId="56" fillId="0" borderId="13" xfId="0" applyNumberFormat="1" applyFont="1" applyBorder="1" applyAlignment="1">
      <alignment horizontal="center" vertical="center"/>
    </xf>
    <xf numFmtId="4" fontId="56" fillId="0" borderId="13" xfId="0" applyNumberFormat="1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left"/>
    </xf>
    <xf numFmtId="167" fontId="7" fillId="26" borderId="18" xfId="64" applyNumberFormat="1" applyFont="1" applyFill="1" applyBorder="1" applyAlignment="1">
      <alignment horizontal="right" vertical="center"/>
    </xf>
    <xf numFmtId="4" fontId="53" fillId="0" borderId="18" xfId="0" applyNumberFormat="1" applyFont="1" applyBorder="1" applyAlignment="1">
      <alignment horizontal="center" vertical="center"/>
    </xf>
    <xf numFmtId="2" fontId="53" fillId="0" borderId="18" xfId="0" applyNumberFormat="1" applyFont="1" applyBorder="1" applyAlignment="1">
      <alignment horizontal="center" vertical="center"/>
    </xf>
    <xf numFmtId="2" fontId="53" fillId="0" borderId="18" xfId="0" applyNumberFormat="1" applyFont="1" applyFill="1" applyBorder="1" applyAlignment="1">
      <alignment horizontal="center" vertical="center"/>
    </xf>
    <xf numFmtId="49" fontId="6" fillId="0" borderId="10" xfId="127" applyNumberFormat="1" applyFont="1" applyFill="1" applyBorder="1" applyAlignment="1">
      <alignment horizontal="left" vertical="center"/>
    </xf>
    <xf numFmtId="2" fontId="53" fillId="0" borderId="14" xfId="0" applyNumberFormat="1" applyFont="1" applyBorder="1" applyAlignment="1">
      <alignment horizontal="center" vertical="center"/>
    </xf>
    <xf numFmtId="4" fontId="53" fillId="0" borderId="14" xfId="0" applyNumberFormat="1" applyFont="1" applyFill="1" applyBorder="1" applyAlignment="1">
      <alignment horizontal="center" vertical="center"/>
    </xf>
    <xf numFmtId="4" fontId="53" fillId="0" borderId="14" xfId="0" applyNumberFormat="1" applyFont="1" applyBorder="1" applyAlignment="1">
      <alignment horizontal="center" vertical="center"/>
    </xf>
    <xf numFmtId="0" fontId="70" fillId="26" borderId="0" xfId="52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66" fillId="0" borderId="0" xfId="0" applyFont="1" applyFill="1"/>
    <xf numFmtId="0" fontId="6" fillId="0" borderId="0" xfId="75" applyFont="1" applyFill="1" applyBorder="1" applyAlignment="1"/>
    <xf numFmtId="0" fontId="6" fillId="0" borderId="10" xfId="75" applyFont="1" applyFill="1" applyBorder="1" applyAlignment="1">
      <alignment horizontal="center" vertical="center"/>
    </xf>
    <xf numFmtId="0" fontId="6" fillId="26" borderId="0" xfId="75" applyFont="1" applyFill="1" applyBorder="1" applyAlignment="1">
      <alignment horizontal="center"/>
    </xf>
    <xf numFmtId="0" fontId="56" fillId="0" borderId="10" xfId="119" applyFont="1" applyFill="1" applyBorder="1" applyAlignment="1">
      <alignment horizontal="center" vertical="center" wrapText="1"/>
    </xf>
    <xf numFmtId="0" fontId="56" fillId="26" borderId="0" xfId="119" applyFont="1" applyFill="1" applyBorder="1" applyAlignment="1">
      <alignment horizontal="center" vertical="center"/>
    </xf>
    <xf numFmtId="0" fontId="6" fillId="26" borderId="0" xfId="75" applyFont="1" applyFill="1" applyAlignment="1">
      <alignment horizontal="center" vertical="center"/>
    </xf>
    <xf numFmtId="0" fontId="20" fillId="0" borderId="0" xfId="95" applyFont="1" applyFill="1" applyBorder="1" applyAlignment="1">
      <alignment horizontal="left" vertical="center" wrapText="1"/>
    </xf>
    <xf numFmtId="0" fontId="20" fillId="0" borderId="0" xfId="95" applyFont="1" applyFill="1" applyBorder="1" applyAlignment="1">
      <alignment horizontal="left" vertical="center"/>
    </xf>
    <xf numFmtId="0" fontId="53" fillId="27" borderId="10" xfId="0" applyFont="1" applyFill="1" applyBorder="1" applyAlignment="1">
      <alignment horizontal="left" vertical="center"/>
    </xf>
    <xf numFmtId="0" fontId="56" fillId="27" borderId="10" xfId="0" applyFont="1" applyFill="1" applyBorder="1" applyAlignment="1">
      <alignment horizontal="left" vertical="center"/>
    </xf>
    <xf numFmtId="0" fontId="56" fillId="27" borderId="16" xfId="0" applyFont="1" applyFill="1" applyBorder="1" applyAlignment="1">
      <alignment horizontal="left" vertical="center"/>
    </xf>
    <xf numFmtId="0" fontId="53" fillId="27" borderId="10" xfId="0" applyFont="1" applyFill="1" applyBorder="1" applyAlignment="1">
      <alignment horizontal="left" vertical="center" wrapText="1"/>
    </xf>
    <xf numFmtId="0" fontId="7" fillId="0" borderId="0" xfId="0" applyFont="1" applyFill="1"/>
    <xf numFmtId="0" fontId="6" fillId="0" borderId="0" xfId="0" applyFont="1" applyFill="1" applyBorder="1" applyAlignment="1">
      <alignment vertical="top"/>
    </xf>
    <xf numFmtId="3" fontId="10" fillId="0" borderId="0" xfId="119" applyNumberFormat="1" applyFont="1" applyFill="1" applyBorder="1" applyAlignment="1">
      <alignment horizontal="left" vertical="center"/>
    </xf>
    <xf numFmtId="3" fontId="12" fillId="26" borderId="0" xfId="91" applyNumberFormat="1" applyFont="1" applyFill="1" applyBorder="1" applyAlignment="1">
      <alignment horizontal="left" vertical="center"/>
    </xf>
    <xf numFmtId="0" fontId="56" fillId="26" borderId="17" xfId="119" applyFont="1" applyFill="1" applyBorder="1" applyAlignment="1">
      <alignment horizontal="center" vertical="center"/>
    </xf>
    <xf numFmtId="0" fontId="56" fillId="26" borderId="0" xfId="119" applyFont="1" applyFill="1" applyBorder="1" applyAlignment="1">
      <alignment vertical="center"/>
    </xf>
    <xf numFmtId="4" fontId="6" fillId="26" borderId="0" xfId="75" applyNumberFormat="1" applyFont="1" applyFill="1" applyBorder="1" applyAlignment="1">
      <alignment vertical="center"/>
    </xf>
    <xf numFmtId="0" fontId="1" fillId="0" borderId="0" xfId="95" applyFont="1" applyFill="1" applyBorder="1" applyAlignment="1">
      <alignment vertical="center"/>
    </xf>
    <xf numFmtId="0" fontId="86" fillId="26" borderId="0" xfId="52" applyFont="1" applyFill="1" applyAlignment="1" applyProtection="1">
      <alignment horizontal="center" vertical="center"/>
    </xf>
    <xf numFmtId="0" fontId="17" fillId="0" borderId="10" xfId="95" applyFont="1" applyFill="1" applyBorder="1" applyAlignment="1">
      <alignment horizontal="center" vertical="center" wrapText="1"/>
    </xf>
    <xf numFmtId="0" fontId="17" fillId="0" borderId="0" xfId="95" applyFont="1" applyFill="1" applyBorder="1" applyAlignment="1">
      <alignment horizontal="center" vertical="center"/>
    </xf>
    <xf numFmtId="4" fontId="7" fillId="0" borderId="0" xfId="95" applyNumberFormat="1" applyFont="1" applyFill="1" applyBorder="1" applyAlignment="1">
      <alignment vertical="center"/>
    </xf>
    <xf numFmtId="2" fontId="7" fillId="0" borderId="0" xfId="95" applyNumberFormat="1" applyFont="1" applyFill="1" applyBorder="1" applyAlignment="1">
      <alignment vertical="center"/>
    </xf>
    <xf numFmtId="2" fontId="7" fillId="0" borderId="19" xfId="95" applyNumberFormat="1" applyFont="1" applyFill="1" applyBorder="1" applyAlignment="1">
      <alignment horizontal="center" vertical="center"/>
    </xf>
    <xf numFmtId="166" fontId="7" fillId="0" borderId="19" xfId="95" applyNumberFormat="1" applyFont="1" applyFill="1" applyBorder="1" applyAlignment="1">
      <alignment horizontal="center" vertical="center"/>
    </xf>
    <xf numFmtId="39" fontId="7" fillId="26" borderId="0" xfId="56" applyNumberFormat="1" applyFont="1" applyFill="1" applyBorder="1" applyAlignment="1">
      <alignment vertical="center"/>
    </xf>
    <xf numFmtId="168" fontId="7" fillId="26" borderId="0" xfId="133" applyNumberFormat="1" applyFont="1" applyFill="1" applyBorder="1" applyAlignment="1">
      <alignment vertical="center"/>
    </xf>
    <xf numFmtId="0" fontId="20" fillId="0" borderId="0" xfId="95" applyFont="1" applyFill="1" applyBorder="1" applyAlignment="1">
      <alignment vertical="center" wrapText="1"/>
    </xf>
    <xf numFmtId="0" fontId="7" fillId="0" borderId="0" xfId="95" applyFont="1" applyFill="1" applyBorder="1" applyAlignment="1">
      <alignment horizontal="left" vertical="center" indent="3"/>
    </xf>
    <xf numFmtId="0" fontId="7" fillId="0" borderId="0" xfId="95" applyFont="1" applyFill="1" applyBorder="1" applyAlignment="1">
      <alignment horizontal="left" vertical="top" indent="3"/>
    </xf>
    <xf numFmtId="0" fontId="53" fillId="0" borderId="0" xfId="0" applyFont="1" applyBorder="1" applyAlignment="1">
      <alignment horizontal="center"/>
    </xf>
    <xf numFmtId="0" fontId="64" fillId="0" borderId="0" xfId="0" applyFont="1" applyBorder="1"/>
    <xf numFmtId="2" fontId="65" fillId="0" borderId="10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4" fontId="53" fillId="0" borderId="0" xfId="0" applyNumberFormat="1" applyFont="1" applyBorder="1"/>
    <xf numFmtId="0" fontId="53" fillId="0" borderId="10" xfId="0" applyFont="1" applyFill="1" applyBorder="1" applyAlignment="1">
      <alignment horizontal="left"/>
    </xf>
    <xf numFmtId="167" fontId="6" fillId="26" borderId="13" xfId="64" applyNumberFormat="1" applyFont="1" applyFill="1" applyBorder="1" applyAlignment="1">
      <alignment horizontal="right" vertical="center"/>
    </xf>
    <xf numFmtId="167" fontId="6" fillId="26" borderId="19" xfId="64" applyNumberFormat="1" applyFont="1" applyFill="1" applyBorder="1" applyAlignment="1">
      <alignment horizontal="right" vertical="center"/>
    </xf>
    <xf numFmtId="2" fontId="56" fillId="0" borderId="13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 indent="3"/>
    </xf>
    <xf numFmtId="0" fontId="53" fillId="0" borderId="0" xfId="0" applyFont="1" applyBorder="1" applyAlignment="1">
      <alignment horizontal="center" vertical="center"/>
    </xf>
    <xf numFmtId="0" fontId="1" fillId="0" borderId="0" xfId="0" applyFont="1" applyFill="1"/>
    <xf numFmtId="0" fontId="65" fillId="0" borderId="0" xfId="0" applyFont="1" applyFill="1" applyBorder="1" applyAlignment="1">
      <alignment vertical="center"/>
    </xf>
    <xf numFmtId="0" fontId="65" fillId="0" borderId="10" xfId="0" applyFont="1" applyFill="1" applyBorder="1" applyAlignment="1">
      <alignment horizontal="center" vertical="center" wrapText="1"/>
    </xf>
    <xf numFmtId="174" fontId="47" fillId="0" borderId="0" xfId="129" applyNumberFormat="1" applyFont="1" applyBorder="1" applyAlignment="1">
      <alignment horizontal="center" vertical="top"/>
    </xf>
    <xf numFmtId="0" fontId="62" fillId="0" borderId="0" xfId="0" applyFont="1" applyFill="1" applyBorder="1"/>
    <xf numFmtId="49" fontId="88" fillId="0" borderId="0" xfId="0" applyNumberFormat="1" applyFont="1" applyFill="1" applyBorder="1" applyAlignment="1">
      <alignment vertical="top" wrapText="1"/>
    </xf>
    <xf numFmtId="0" fontId="56" fillId="0" borderId="0" xfId="0" applyFont="1" applyBorder="1" applyAlignment="1"/>
    <xf numFmtId="0" fontId="67" fillId="26" borderId="0" xfId="53" applyFont="1" applyFill="1"/>
    <xf numFmtId="0" fontId="10" fillId="26" borderId="10" xfId="79" applyFont="1" applyFill="1" applyBorder="1" applyAlignment="1">
      <alignment horizontal="center"/>
    </xf>
    <xf numFmtId="3" fontId="10" fillId="26" borderId="10" xfId="0" applyNumberFormat="1" applyFont="1" applyFill="1" applyBorder="1"/>
    <xf numFmtId="4" fontId="10" fillId="26" borderId="10" xfId="0" applyNumberFormat="1" applyFont="1" applyFill="1" applyBorder="1"/>
    <xf numFmtId="0" fontId="62" fillId="26" borderId="0" xfId="0" applyFont="1" applyFill="1"/>
    <xf numFmtId="0" fontId="43" fillId="26" borderId="0" xfId="79" applyFont="1" applyFill="1" applyBorder="1" applyAlignment="1">
      <alignment vertical="center"/>
    </xf>
    <xf numFmtId="0" fontId="62" fillId="26" borderId="0" xfId="0" applyFont="1" applyFill="1" applyBorder="1"/>
    <xf numFmtId="0" fontId="89" fillId="26" borderId="0" xfId="53" applyFont="1" applyFill="1" applyBorder="1"/>
    <xf numFmtId="0" fontId="42" fillId="26" borderId="10" xfId="0" applyFont="1" applyFill="1" applyBorder="1" applyAlignment="1">
      <alignment horizontal="center" vertical="center" wrapText="1"/>
    </xf>
    <xf numFmtId="0" fontId="43" fillId="26" borderId="10" xfId="79" applyFont="1" applyFill="1" applyBorder="1" applyAlignment="1">
      <alignment horizontal="center"/>
    </xf>
    <xf numFmtId="3" fontId="43" fillId="26" borderId="10" xfId="582" applyNumberFormat="1" applyFont="1" applyFill="1" applyBorder="1" applyAlignment="1">
      <alignment horizontal="right" vertical="center"/>
    </xf>
    <xf numFmtId="43" fontId="43" fillId="26" borderId="10" xfId="57" applyFont="1" applyFill="1" applyBorder="1" applyAlignment="1">
      <alignment horizontal="right" vertical="center"/>
    </xf>
    <xf numFmtId="4" fontId="43" fillId="26" borderId="10" xfId="0" applyNumberFormat="1" applyFont="1" applyFill="1" applyBorder="1" applyAlignment="1">
      <alignment horizontal="right"/>
    </xf>
    <xf numFmtId="43" fontId="43" fillId="26" borderId="10" xfId="57" applyFont="1" applyFill="1" applyBorder="1" applyAlignment="1">
      <alignment horizontal="right"/>
    </xf>
    <xf numFmtId="2" fontId="43" fillId="26" borderId="10" xfId="0" applyNumberFormat="1" applyFont="1" applyFill="1" applyBorder="1" applyAlignment="1">
      <alignment horizontal="right"/>
    </xf>
    <xf numFmtId="174" fontId="43" fillId="26" borderId="0" xfId="582" applyNumberFormat="1" applyFont="1" applyFill="1" applyBorder="1" applyAlignment="1">
      <alignment horizontal="right" vertical="center"/>
    </xf>
    <xf numFmtId="0" fontId="57" fillId="26" borderId="0" xfId="0" applyFont="1" applyFill="1" applyBorder="1"/>
    <xf numFmtId="0" fontId="10" fillId="26" borderId="0" xfId="0" applyFont="1" applyFill="1" applyBorder="1"/>
    <xf numFmtId="0" fontId="67" fillId="26" borderId="0" xfId="53" applyFont="1" applyFill="1" applyBorder="1"/>
    <xf numFmtId="0" fontId="10" fillId="26" borderId="10" xfId="0" applyFont="1" applyFill="1" applyBorder="1" applyAlignment="1">
      <alignment horizontal="left" vertical="center"/>
    </xf>
    <xf numFmtId="3" fontId="10" fillId="26" borderId="10" xfId="0" applyNumberFormat="1" applyFont="1" applyFill="1" applyBorder="1" applyAlignment="1">
      <alignment horizontal="right" vertical="center"/>
    </xf>
    <xf numFmtId="43" fontId="10" fillId="26" borderId="10" xfId="57" applyFont="1" applyFill="1" applyBorder="1"/>
    <xf numFmtId="41" fontId="10" fillId="26" borderId="10" xfId="0" applyNumberFormat="1" applyFont="1" applyFill="1" applyBorder="1" applyAlignment="1">
      <alignment horizontal="right" vertical="center"/>
    </xf>
    <xf numFmtId="41" fontId="10" fillId="26" borderId="10" xfId="0" applyNumberFormat="1" applyFont="1" applyFill="1" applyBorder="1"/>
    <xf numFmtId="49" fontId="7" fillId="0" borderId="10" xfId="127" applyNumberFormat="1" applyFont="1" applyFill="1" applyBorder="1" applyAlignment="1">
      <alignment horizontal="left" vertical="center"/>
    </xf>
    <xf numFmtId="0" fontId="43" fillId="26" borderId="0" xfId="0" applyFont="1" applyFill="1" applyBorder="1"/>
    <xf numFmtId="0" fontId="10" fillId="26" borderId="0" xfId="0" applyFont="1" applyFill="1" applyBorder="1" applyAlignment="1">
      <alignment horizontal="left"/>
    </xf>
    <xf numFmtId="0" fontId="91" fillId="24" borderId="0" xfId="0" applyFont="1" applyFill="1" applyBorder="1" applyAlignment="1">
      <alignment vertical="center" wrapText="1"/>
    </xf>
    <xf numFmtId="0" fontId="92" fillId="0" borderId="0" xfId="587" applyFont="1" applyFill="1" applyAlignment="1">
      <alignment vertical="center"/>
    </xf>
    <xf numFmtId="0" fontId="91" fillId="24" borderId="0" xfId="0" applyFont="1" applyFill="1" applyBorder="1" applyAlignment="1">
      <alignment horizontal="center" vertical="center" wrapText="1"/>
    </xf>
    <xf numFmtId="0" fontId="92" fillId="0" borderId="0" xfId="587" applyFont="1" applyFill="1" applyBorder="1" applyAlignment="1">
      <alignment vertical="center"/>
    </xf>
    <xf numFmtId="0" fontId="92" fillId="0" borderId="0" xfId="587" applyFont="1" applyFill="1" applyBorder="1" applyAlignment="1">
      <alignment horizontal="left" vertical="center"/>
    </xf>
    <xf numFmtId="0" fontId="92" fillId="0" borderId="0" xfId="587" applyFont="1" applyFill="1" applyBorder="1" applyAlignment="1">
      <alignment horizontal="center" vertical="center"/>
    </xf>
    <xf numFmtId="3" fontId="93" fillId="0" borderId="0" xfId="583" applyNumberFormat="1" applyFont="1" applyFill="1" applyBorder="1" applyAlignment="1">
      <alignment horizontal="center" vertical="center" wrapText="1"/>
    </xf>
    <xf numFmtId="3" fontId="93" fillId="26" borderId="0" xfId="587" applyNumberFormat="1" applyFont="1" applyFill="1" applyBorder="1" applyAlignment="1">
      <alignment vertical="center" wrapText="1"/>
    </xf>
    <xf numFmtId="0" fontId="91" fillId="26" borderId="0" xfId="587" applyFont="1" applyFill="1" applyBorder="1" applyAlignment="1">
      <alignment vertical="center" wrapText="1"/>
    </xf>
    <xf numFmtId="0" fontId="92" fillId="0" borderId="0" xfId="587" applyFont="1" applyFill="1" applyAlignment="1">
      <alignment horizontal="center" vertical="center"/>
    </xf>
    <xf numFmtId="0" fontId="94" fillId="0" borderId="0" xfId="129" applyFont="1" applyBorder="1" applyAlignment="1">
      <alignment horizontal="left" vertical="top" wrapText="1"/>
    </xf>
    <xf numFmtId="0" fontId="60" fillId="0" borderId="0" xfId="0" applyFont="1"/>
    <xf numFmtId="0" fontId="60" fillId="24" borderId="0" xfId="0" applyFont="1" applyFill="1"/>
    <xf numFmtId="0" fontId="92" fillId="24" borderId="0" xfId="587" applyFont="1" applyFill="1" applyAlignment="1">
      <alignment vertical="center"/>
    </xf>
    <xf numFmtId="3" fontId="92" fillId="0" borderId="0" xfId="587" applyNumberFormat="1" applyFont="1" applyFill="1" applyAlignment="1">
      <alignment horizontal="left" vertical="center"/>
    </xf>
    <xf numFmtId="0" fontId="54" fillId="24" borderId="0" xfId="587" applyFont="1" applyFill="1" applyAlignment="1">
      <alignment vertical="center"/>
    </xf>
    <xf numFmtId="0" fontId="96" fillId="24" borderId="0" xfId="587" applyFont="1" applyFill="1" applyAlignment="1">
      <alignment vertical="center"/>
    </xf>
    <xf numFmtId="0" fontId="95" fillId="24" borderId="0" xfId="0" applyFont="1" applyFill="1" applyBorder="1" applyAlignment="1">
      <alignment vertical="center" wrapText="1"/>
    </xf>
    <xf numFmtId="0" fontId="50" fillId="24" borderId="0" xfId="53" applyFont="1" applyFill="1" applyAlignment="1">
      <alignment horizontal="center" vertical="center"/>
    </xf>
    <xf numFmtId="0" fontId="97" fillId="24" borderId="0" xfId="587" applyFont="1" applyFill="1" applyAlignment="1">
      <alignment vertical="center"/>
    </xf>
    <xf numFmtId="0" fontId="97" fillId="24" borderId="0" xfId="587" applyFont="1" applyFill="1" applyBorder="1" applyAlignment="1">
      <alignment horizontal="left" vertical="center"/>
    </xf>
    <xf numFmtId="0" fontId="97" fillId="24" borderId="0" xfId="587" applyFont="1" applyFill="1" applyBorder="1" applyAlignment="1">
      <alignment horizontal="center" vertical="center"/>
    </xf>
    <xf numFmtId="0" fontId="97" fillId="24" borderId="0" xfId="587" applyFont="1" applyFill="1" applyBorder="1" applyAlignment="1">
      <alignment vertical="center"/>
    </xf>
    <xf numFmtId="0" fontId="98" fillId="24" borderId="0" xfId="587" applyFont="1" applyFill="1" applyAlignment="1">
      <alignment vertical="center"/>
    </xf>
    <xf numFmtId="0" fontId="99" fillId="24" borderId="0" xfId="0" applyFont="1" applyFill="1" applyBorder="1" applyAlignment="1">
      <alignment horizontal="center" vertical="center"/>
    </xf>
    <xf numFmtId="3" fontId="100" fillId="26" borderId="0" xfId="587" applyNumberFormat="1" applyFont="1" applyFill="1" applyBorder="1" applyAlignment="1">
      <alignment horizontal="left" vertical="center" wrapText="1"/>
    </xf>
    <xf numFmtId="3" fontId="97" fillId="24" borderId="0" xfId="587" applyNumberFormat="1" applyFont="1" applyFill="1" applyBorder="1" applyAlignment="1">
      <alignment vertical="center"/>
    </xf>
    <xf numFmtId="0" fontId="101" fillId="24" borderId="0" xfId="0" applyFont="1" applyFill="1"/>
    <xf numFmtId="0" fontId="95" fillId="26" borderId="0" xfId="587" applyFont="1" applyFill="1" applyBorder="1" applyAlignment="1">
      <alignment horizontal="left" vertical="center" wrapText="1"/>
    </xf>
    <xf numFmtId="3" fontId="98" fillId="24" borderId="0" xfId="587" applyNumberFormat="1" applyFont="1" applyFill="1" applyAlignment="1">
      <alignment horizontal="left" vertical="center"/>
    </xf>
    <xf numFmtId="0" fontId="98" fillId="24" borderId="0" xfId="587" applyFont="1" applyFill="1" applyAlignment="1">
      <alignment horizontal="center" vertical="center"/>
    </xf>
    <xf numFmtId="0" fontId="95" fillId="24" borderId="0" xfId="0" applyFont="1" applyFill="1" applyBorder="1" applyAlignment="1">
      <alignment horizontal="center" vertical="center" wrapText="1"/>
    </xf>
    <xf numFmtId="0" fontId="98" fillId="24" borderId="0" xfId="587" applyFont="1" applyFill="1" applyBorder="1" applyAlignment="1">
      <alignment vertical="center"/>
    </xf>
    <xf numFmtId="3" fontId="98" fillId="24" borderId="0" xfId="587" applyNumberFormat="1" applyFont="1" applyFill="1" applyBorder="1" applyAlignment="1">
      <alignment horizontal="left" vertical="center"/>
    </xf>
    <xf numFmtId="0" fontId="98" fillId="24" borderId="0" xfId="587" applyFont="1" applyFill="1" applyBorder="1" applyAlignment="1">
      <alignment horizontal="center" vertical="center"/>
    </xf>
    <xf numFmtId="0" fontId="102" fillId="24" borderId="0" xfId="587" applyFont="1" applyFill="1" applyAlignment="1">
      <alignment vertical="center"/>
    </xf>
    <xf numFmtId="0" fontId="103" fillId="24" borderId="0" xfId="587" applyFont="1" applyFill="1" applyAlignment="1">
      <alignment vertical="center"/>
    </xf>
    <xf numFmtId="0" fontId="44" fillId="24" borderId="0" xfId="0" applyFont="1" applyFill="1" applyBorder="1" applyAlignment="1">
      <alignment vertical="center" wrapText="1"/>
    </xf>
    <xf numFmtId="0" fontId="50" fillId="24" borderId="0" xfId="53" applyFill="1" applyAlignment="1">
      <alignment horizontal="center" vertical="center"/>
    </xf>
    <xf numFmtId="0" fontId="20" fillId="24" borderId="0" xfId="587" applyFont="1" applyFill="1" applyBorder="1" applyAlignment="1">
      <alignment vertical="center"/>
    </xf>
    <xf numFmtId="0" fontId="20" fillId="24" borderId="0" xfId="587" applyFont="1" applyFill="1" applyBorder="1" applyAlignment="1">
      <alignment horizontal="left" vertical="center"/>
    </xf>
    <xf numFmtId="0" fontId="43" fillId="24" borderId="0" xfId="0" applyFont="1" applyFill="1" applyBorder="1"/>
    <xf numFmtId="3" fontId="42" fillId="26" borderId="0" xfId="587" applyNumberFormat="1" applyFont="1" applyFill="1" applyBorder="1" applyAlignment="1">
      <alignment horizontal="left" vertical="center" wrapText="1"/>
    </xf>
    <xf numFmtId="167" fontId="20" fillId="24" borderId="0" xfId="57" applyNumberFormat="1" applyFont="1" applyFill="1" applyBorder="1" applyAlignment="1">
      <alignment vertical="center"/>
    </xf>
    <xf numFmtId="3" fontId="20" fillId="24" borderId="0" xfId="587" applyNumberFormat="1" applyFont="1" applyFill="1" applyBorder="1" applyAlignment="1">
      <alignment vertical="center"/>
    </xf>
    <xf numFmtId="0" fontId="44" fillId="26" borderId="0" xfId="587" applyFont="1" applyFill="1" applyBorder="1" applyAlignment="1">
      <alignment horizontal="left" vertical="center" wrapText="1"/>
    </xf>
    <xf numFmtId="3" fontId="102" fillId="24" borderId="0" xfId="0" applyNumberFormat="1" applyFont="1" applyFill="1" applyAlignment="1">
      <alignment vertical="center"/>
    </xf>
    <xf numFmtId="0" fontId="102" fillId="24" borderId="0" xfId="0" applyFont="1" applyFill="1" applyAlignment="1">
      <alignment vertical="center"/>
    </xf>
    <xf numFmtId="0" fontId="20" fillId="24" borderId="0" xfId="587" applyFont="1" applyFill="1" applyBorder="1" applyAlignment="1">
      <alignment horizontal="center" vertical="center"/>
    </xf>
    <xf numFmtId="0" fontId="102" fillId="24" borderId="0" xfId="587" applyFont="1" applyFill="1" applyAlignment="1">
      <alignment horizontal="center" vertical="center"/>
    </xf>
    <xf numFmtId="0" fontId="0" fillId="24" borderId="0" xfId="0" applyFill="1"/>
    <xf numFmtId="0" fontId="20" fillId="24" borderId="0" xfId="0" applyFont="1" applyFill="1" applyBorder="1" applyAlignment="1">
      <alignment vertical="center" wrapText="1"/>
    </xf>
    <xf numFmtId="41" fontId="43" fillId="24" borderId="0" xfId="585" applyNumberFormat="1" applyFont="1" applyFill="1" applyBorder="1" applyAlignment="1">
      <alignment horizontal="right" vertical="center"/>
    </xf>
    <xf numFmtId="10" fontId="20" fillId="24" borderId="0" xfId="192" applyNumberFormat="1" applyFont="1" applyFill="1" applyBorder="1" applyAlignment="1">
      <alignment horizontal="center" vertical="center"/>
    </xf>
    <xf numFmtId="4" fontId="20" fillId="24" borderId="0" xfId="587" applyNumberFormat="1" applyFont="1" applyFill="1" applyBorder="1" applyAlignment="1">
      <alignment horizontal="right" vertical="center"/>
    </xf>
    <xf numFmtId="3" fontId="46" fillId="24" borderId="0" xfId="587" applyNumberFormat="1" applyFont="1" applyFill="1" applyAlignment="1">
      <alignment horizontal="left" vertical="center"/>
    </xf>
    <xf numFmtId="0" fontId="46" fillId="24" borderId="0" xfId="587" applyFont="1" applyFill="1" applyAlignment="1">
      <alignment vertical="center"/>
    </xf>
    <xf numFmtId="0" fontId="46" fillId="24" borderId="0" xfId="587" applyFont="1" applyFill="1" applyAlignment="1">
      <alignment horizontal="center" vertical="center"/>
    </xf>
    <xf numFmtId="0" fontId="12" fillId="24" borderId="0" xfId="0" applyFont="1" applyFill="1"/>
    <xf numFmtId="0" fontId="46" fillId="24" borderId="0" xfId="587" applyFont="1" applyFill="1" applyAlignment="1">
      <alignment horizontal="right" vertical="center"/>
    </xf>
    <xf numFmtId="0" fontId="44" fillId="24" borderId="0" xfId="0" applyFont="1" applyFill="1" applyBorder="1" applyAlignment="1">
      <alignment horizontal="center" vertical="center" wrapText="1"/>
    </xf>
    <xf numFmtId="0" fontId="105" fillId="24" borderId="0" xfId="0" applyFont="1" applyFill="1"/>
    <xf numFmtId="0" fontId="17" fillId="24" borderId="0" xfId="0" applyFont="1" applyFill="1" applyBorder="1" applyAlignment="1">
      <alignment vertical="center" wrapText="1"/>
    </xf>
    <xf numFmtId="0" fontId="104" fillId="24" borderId="0" xfId="587" applyFont="1" applyFill="1" applyBorder="1" applyAlignment="1">
      <alignment vertical="center"/>
    </xf>
    <xf numFmtId="0" fontId="104" fillId="24" borderId="0" xfId="587" applyFont="1" applyFill="1" applyBorder="1" applyAlignment="1">
      <alignment horizontal="left" vertical="center" wrapText="1"/>
    </xf>
    <xf numFmtId="3" fontId="104" fillId="24" borderId="0" xfId="587" applyNumberFormat="1" applyFont="1" applyFill="1" applyBorder="1" applyAlignment="1">
      <alignment vertical="center"/>
    </xf>
    <xf numFmtId="0" fontId="105" fillId="24" borderId="0" xfId="0" applyFont="1" applyFill="1" applyBorder="1"/>
    <xf numFmtId="166" fontId="105" fillId="24" borderId="0" xfId="0" applyNumberFormat="1" applyFont="1" applyFill="1" applyBorder="1"/>
    <xf numFmtId="3" fontId="105" fillId="24" borderId="0" xfId="0" applyNumberFormat="1" applyFont="1" applyFill="1" applyBorder="1"/>
    <xf numFmtId="0" fontId="106" fillId="24" borderId="0" xfId="587" applyFont="1" applyFill="1" applyBorder="1" applyAlignment="1">
      <alignment horizontal="left" vertical="center" wrapText="1" indent="1"/>
    </xf>
    <xf numFmtId="3" fontId="13" fillId="24" borderId="0" xfId="0" applyNumberFormat="1" applyFont="1" applyFill="1" applyAlignment="1"/>
    <xf numFmtId="0" fontId="9" fillId="24" borderId="0" xfId="587" applyFont="1" applyFill="1" applyBorder="1" applyAlignment="1">
      <alignment horizontal="left" vertical="center"/>
    </xf>
    <xf numFmtId="0" fontId="12" fillId="24" borderId="0" xfId="0" applyFont="1" applyFill="1" applyAlignment="1"/>
    <xf numFmtId="0" fontId="17" fillId="24" borderId="0" xfId="0" applyFont="1" applyFill="1" applyBorder="1" applyAlignment="1">
      <alignment horizontal="center" vertical="center" wrapText="1"/>
    </xf>
    <xf numFmtId="0" fontId="107" fillId="24" borderId="0" xfId="587" applyFont="1" applyFill="1" applyBorder="1" applyAlignment="1">
      <alignment vertical="center"/>
    </xf>
    <xf numFmtId="0" fontId="50" fillId="24" borderId="0" xfId="53" applyFill="1" applyBorder="1" applyAlignment="1">
      <alignment horizontal="center" vertical="center"/>
    </xf>
    <xf numFmtId="0" fontId="44" fillId="24" borderId="0" xfId="587" applyFont="1" applyFill="1" applyBorder="1" applyAlignment="1">
      <alignment horizontal="center" vertical="center"/>
    </xf>
    <xf numFmtId="0" fontId="20" fillId="24" borderId="0" xfId="587" applyFont="1" applyFill="1" applyBorder="1" applyAlignment="1">
      <alignment horizontal="right" vertical="center"/>
    </xf>
    <xf numFmtId="0" fontId="44" fillId="24" borderId="0" xfId="587" applyFont="1" applyFill="1" applyBorder="1" applyAlignment="1">
      <alignment vertical="center"/>
    </xf>
    <xf numFmtId="0" fontId="106" fillId="24" borderId="0" xfId="587" applyFont="1" applyFill="1" applyBorder="1" applyAlignment="1">
      <alignment vertical="center"/>
    </xf>
    <xf numFmtId="3" fontId="44" fillId="24" borderId="0" xfId="587" applyNumberFormat="1" applyFont="1" applyFill="1" applyBorder="1" applyAlignment="1">
      <alignment horizontal="left" vertical="center"/>
    </xf>
    <xf numFmtId="3" fontId="42" fillId="24" borderId="0" xfId="0" applyNumberFormat="1" applyFont="1" applyFill="1" applyAlignment="1"/>
    <xf numFmtId="0" fontId="20" fillId="24" borderId="0" xfId="587" applyFont="1" applyFill="1" applyBorder="1" applyAlignment="1"/>
    <xf numFmtId="0" fontId="9" fillId="24" borderId="0" xfId="587" applyFont="1" applyFill="1" applyBorder="1" applyAlignment="1">
      <alignment vertical="center"/>
    </xf>
    <xf numFmtId="3" fontId="107" fillId="24" borderId="0" xfId="587" applyNumberFormat="1" applyFont="1" applyFill="1" applyBorder="1" applyAlignment="1">
      <alignment vertical="center"/>
    </xf>
    <xf numFmtId="0" fontId="108" fillId="0" borderId="0" xfId="79" applyFont="1" applyBorder="1" applyAlignment="1">
      <alignment vertical="center"/>
    </xf>
    <xf numFmtId="0" fontId="100" fillId="0" borderId="0" xfId="79" applyFont="1" applyFill="1" applyBorder="1" applyAlignment="1">
      <alignment horizontal="center" vertical="center"/>
    </xf>
    <xf numFmtId="0" fontId="109" fillId="0" borderId="0" xfId="79" applyFont="1" applyFill="1" applyBorder="1" applyAlignment="1">
      <alignment vertical="center"/>
    </xf>
    <xf numFmtId="0" fontId="110" fillId="0" borderId="0" xfId="191" applyFont="1" applyFill="1" applyBorder="1" applyAlignment="1" applyProtection="1">
      <alignment vertical="center"/>
    </xf>
    <xf numFmtId="0" fontId="108" fillId="0" borderId="0" xfId="79" applyFont="1" applyFill="1" applyBorder="1" applyAlignment="1">
      <alignment vertical="center"/>
    </xf>
    <xf numFmtId="0" fontId="7" fillId="0" borderId="0" xfId="79" applyFont="1" applyFill="1" applyBorder="1" applyAlignment="1">
      <alignment horizontal="center" vertical="center"/>
    </xf>
    <xf numFmtId="0" fontId="1" fillId="0" borderId="0" xfId="75"/>
    <xf numFmtId="0" fontId="17" fillId="0" borderId="0" xfId="75" applyFont="1" applyAlignment="1">
      <alignment horizontal="center"/>
    </xf>
    <xf numFmtId="3" fontId="10" fillId="26" borderId="10" xfId="129" applyNumberFormat="1" applyFont="1" applyFill="1" applyBorder="1" applyAlignment="1">
      <alignment horizontal="right"/>
    </xf>
    <xf numFmtId="3" fontId="7" fillId="26" borderId="10" xfId="75" applyNumberFormat="1" applyFont="1" applyFill="1" applyBorder="1"/>
    <xf numFmtId="3" fontId="7" fillId="26" borderId="10" xfId="129" applyNumberFormat="1" applyFont="1" applyFill="1" applyBorder="1" applyAlignment="1"/>
    <xf numFmtId="3" fontId="10" fillId="26" borderId="10" xfId="129" applyNumberFormat="1" applyFont="1" applyFill="1" applyBorder="1" applyAlignment="1">
      <alignment horizontal="right" vertical="top"/>
    </xf>
    <xf numFmtId="0" fontId="6" fillId="26" borderId="10" xfId="75" applyFont="1" applyFill="1" applyBorder="1" applyAlignment="1">
      <alignment horizontal="center"/>
    </xf>
    <xf numFmtId="0" fontId="11" fillId="26" borderId="10" xfId="129" applyFont="1" applyFill="1" applyBorder="1" applyAlignment="1">
      <alignment horizontal="center" vertical="top"/>
    </xf>
    <xf numFmtId="0" fontId="53" fillId="0" borderId="0" xfId="119" applyFont="1" applyFill="1" applyBorder="1" applyAlignment="1">
      <alignment vertical="center"/>
    </xf>
    <xf numFmtId="0" fontId="6" fillId="0" borderId="0" xfId="75" applyFont="1" applyFill="1" applyAlignment="1">
      <alignment vertical="center"/>
    </xf>
    <xf numFmtId="0" fontId="11" fillId="0" borderId="0" xfId="0" applyFont="1" applyFill="1" applyAlignment="1">
      <alignment wrapText="1"/>
    </xf>
    <xf numFmtId="0" fontId="20" fillId="0" borderId="0" xfId="95" applyFont="1" applyFill="1" applyBorder="1" applyAlignment="1">
      <alignment horizontal="left" vertical="center" wrapText="1"/>
    </xf>
    <xf numFmtId="0" fontId="56" fillId="27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center" vertical="center" wrapText="1"/>
    </xf>
    <xf numFmtId="0" fontId="8" fillId="26" borderId="0" xfId="75" applyFont="1" applyFill="1" applyAlignment="1">
      <alignment vertical="center"/>
    </xf>
    <xf numFmtId="0" fontId="44" fillId="0" borderId="0" xfId="95" applyFont="1" applyFill="1" applyBorder="1" applyAlignment="1">
      <alignment horizontal="left" vertical="center"/>
    </xf>
    <xf numFmtId="0" fontId="8" fillId="0" borderId="0" xfId="95" applyFont="1" applyFill="1" applyBorder="1" applyAlignment="1">
      <alignment vertical="center" wrapText="1"/>
    </xf>
    <xf numFmtId="0" fontId="53" fillId="27" borderId="14" xfId="0" applyFont="1" applyFill="1" applyBorder="1" applyAlignment="1">
      <alignment horizontal="left" vertical="center" wrapText="1"/>
    </xf>
    <xf numFmtId="2" fontId="7" fillId="0" borderId="14" xfId="95" applyNumberFormat="1" applyFont="1" applyFill="1" applyBorder="1" applyAlignment="1">
      <alignment horizontal="center" vertical="center"/>
    </xf>
    <xf numFmtId="165" fontId="7" fillId="26" borderId="14" xfId="95" applyNumberFormat="1" applyFont="1" applyFill="1" applyBorder="1" applyAlignment="1">
      <alignment horizontal="center" vertical="center"/>
    </xf>
    <xf numFmtId="0" fontId="12" fillId="0" borderId="15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53" fillId="27" borderId="14" xfId="0" applyFont="1" applyFill="1" applyBorder="1" applyAlignment="1">
      <alignment horizontal="left" vertical="center"/>
    </xf>
    <xf numFmtId="0" fontId="11" fillId="26" borderId="10" xfId="587" applyFont="1" applyFill="1" applyBorder="1" applyAlignment="1">
      <alignment horizontal="center" vertical="center" wrapText="1"/>
    </xf>
    <xf numFmtId="3" fontId="11" fillId="26" borderId="10" xfId="587" applyNumberFormat="1" applyFont="1" applyFill="1" applyBorder="1" applyAlignment="1">
      <alignment horizontal="center" vertical="center" wrapText="1"/>
    </xf>
    <xf numFmtId="3" fontId="6" fillId="26" borderId="10" xfId="587" applyNumberFormat="1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/>
    </xf>
    <xf numFmtId="41" fontId="10" fillId="26" borderId="10" xfId="585" applyNumberFormat="1" applyFont="1" applyFill="1" applyBorder="1" applyAlignment="1">
      <alignment horizontal="right" vertical="center"/>
    </xf>
    <xf numFmtId="10" fontId="7" fillId="26" borderId="10" xfId="192" applyNumberFormat="1" applyFont="1" applyFill="1" applyBorder="1" applyAlignment="1">
      <alignment horizontal="center" vertical="center"/>
    </xf>
    <xf numFmtId="43" fontId="7" fillId="26" borderId="10" xfId="587" applyNumberFormat="1" applyFont="1" applyFill="1" applyBorder="1" applyAlignment="1">
      <alignment horizontal="right" vertical="center"/>
    </xf>
    <xf numFmtId="0" fontId="10" fillId="26" borderId="10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left" vertical="center" wrapText="1"/>
    </xf>
    <xf numFmtId="4" fontId="7" fillId="26" borderId="10" xfId="587" applyNumberFormat="1" applyFont="1" applyFill="1" applyBorder="1" applyAlignment="1">
      <alignment horizontal="right" vertical="center"/>
    </xf>
    <xf numFmtId="3" fontId="7" fillId="26" borderId="10" xfId="0" applyNumberFormat="1" applyFont="1" applyFill="1" applyBorder="1" applyAlignment="1">
      <alignment horizontal="right" vertical="center" wrapText="1"/>
    </xf>
    <xf numFmtId="0" fontId="10" fillId="26" borderId="14" xfId="0" applyFont="1" applyFill="1" applyBorder="1" applyAlignment="1">
      <alignment horizontal="left" vertical="center"/>
    </xf>
    <xf numFmtId="3" fontId="10" fillId="26" borderId="14" xfId="0" applyNumberFormat="1" applyFont="1" applyFill="1" applyBorder="1" applyAlignment="1">
      <alignment horizontal="right" vertical="center"/>
    </xf>
    <xf numFmtId="0" fontId="10" fillId="26" borderId="14" xfId="0" applyFont="1" applyFill="1" applyBorder="1" applyAlignment="1">
      <alignment horizontal="right" vertical="center"/>
    </xf>
    <xf numFmtId="0" fontId="10" fillId="26" borderId="14" xfId="0" applyFont="1" applyFill="1" applyBorder="1"/>
    <xf numFmtId="0" fontId="6" fillId="26" borderId="10" xfId="587" applyFont="1" applyFill="1" applyBorder="1" applyAlignment="1">
      <alignment horizontal="center" vertical="center" wrapText="1"/>
    </xf>
    <xf numFmtId="0" fontId="10" fillId="26" borderId="10" xfId="585" applyFont="1" applyFill="1" applyBorder="1" applyAlignment="1">
      <alignment horizontal="left" vertical="center" wrapText="1"/>
    </xf>
    <xf numFmtId="3" fontId="7" fillId="26" borderId="10" xfId="0" applyNumberFormat="1" applyFont="1" applyFill="1" applyBorder="1" applyAlignment="1">
      <alignment vertical="center" wrapText="1"/>
    </xf>
    <xf numFmtId="0" fontId="10" fillId="26" borderId="10" xfId="0" applyFont="1" applyFill="1" applyBorder="1" applyAlignment="1">
      <alignment vertical="center" wrapText="1"/>
    </xf>
    <xf numFmtId="0" fontId="10" fillId="26" borderId="10" xfId="585" applyFont="1" applyFill="1" applyBorder="1" applyAlignment="1">
      <alignment horizontal="left" wrapText="1"/>
    </xf>
    <xf numFmtId="3" fontId="7" fillId="26" borderId="10" xfId="0" applyNumberFormat="1" applyFont="1" applyFill="1" applyBorder="1" applyAlignment="1">
      <alignment wrapText="1"/>
    </xf>
    <xf numFmtId="0" fontId="10" fillId="26" borderId="10" xfId="0" applyFont="1" applyFill="1" applyBorder="1" applyAlignment="1">
      <alignment wrapText="1"/>
    </xf>
    <xf numFmtId="3" fontId="7" fillId="26" borderId="10" xfId="0" applyNumberFormat="1" applyFont="1" applyFill="1" applyBorder="1" applyAlignment="1">
      <alignment horizontal="left" wrapText="1"/>
    </xf>
    <xf numFmtId="0" fontId="7" fillId="26" borderId="10" xfId="0" applyFont="1" applyFill="1" applyBorder="1" applyAlignment="1">
      <alignment wrapText="1"/>
    </xf>
    <xf numFmtId="0" fontId="6" fillId="26" borderId="10" xfId="587" applyFont="1" applyFill="1" applyBorder="1" applyAlignment="1">
      <alignment horizontal="center" vertical="center"/>
    </xf>
    <xf numFmtId="0" fontId="7" fillId="26" borderId="10" xfId="587" applyFont="1" applyFill="1" applyBorder="1" applyAlignment="1">
      <alignment vertical="center"/>
    </xf>
    <xf numFmtId="0" fontId="6" fillId="26" borderId="10" xfId="0" applyFont="1" applyFill="1" applyBorder="1" applyAlignment="1">
      <alignment horizontal="left" vertical="center" wrapText="1" indent="1"/>
    </xf>
    <xf numFmtId="3" fontId="11" fillId="26" borderId="10" xfId="583" applyNumberFormat="1" applyFont="1" applyFill="1" applyBorder="1" applyAlignment="1">
      <alignment vertical="center" wrapText="1"/>
    </xf>
    <xf numFmtId="4" fontId="6" fillId="26" borderId="10" xfId="587" applyNumberFormat="1" applyFont="1" applyFill="1" applyBorder="1" applyAlignment="1">
      <alignment vertical="center"/>
    </xf>
    <xf numFmtId="9" fontId="6" fillId="26" borderId="10" xfId="192" applyFont="1" applyFill="1" applyBorder="1" applyAlignment="1">
      <alignment vertical="center"/>
    </xf>
    <xf numFmtId="0" fontId="10" fillId="26" borderId="10" xfId="586" applyFont="1" applyFill="1" applyBorder="1" applyAlignment="1">
      <alignment horizontal="left" vertical="top" wrapText="1"/>
    </xf>
    <xf numFmtId="174" fontId="10" fillId="26" borderId="10" xfId="586" applyNumberFormat="1" applyFont="1" applyFill="1" applyBorder="1" applyAlignment="1">
      <alignment vertical="center"/>
    </xf>
    <xf numFmtId="3" fontId="10" fillId="26" borderId="10" xfId="583" applyNumberFormat="1" applyFont="1" applyFill="1" applyBorder="1" applyAlignment="1">
      <alignment vertical="center" wrapText="1"/>
    </xf>
    <xf numFmtId="4" fontId="7" fillId="26" borderId="10" xfId="587" applyNumberFormat="1" applyFont="1" applyFill="1" applyBorder="1" applyAlignment="1">
      <alignment vertical="center"/>
    </xf>
    <xf numFmtId="10" fontId="7" fillId="26" borderId="10" xfId="192" applyNumberFormat="1" applyFont="1" applyFill="1" applyBorder="1" applyAlignment="1">
      <alignment vertical="center"/>
    </xf>
    <xf numFmtId="0" fontId="10" fillId="26" borderId="10" xfId="586" applyFont="1" applyFill="1" applyBorder="1" applyAlignment="1">
      <alignment horizontal="left" vertical="center" wrapText="1"/>
    </xf>
    <xf numFmtId="3" fontId="10" fillId="26" borderId="10" xfId="0" applyNumberFormat="1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7" fillId="26" borderId="10" xfId="587" applyFont="1" applyFill="1" applyBorder="1" applyAlignment="1">
      <alignment horizontal="center" vertical="center"/>
    </xf>
    <xf numFmtId="3" fontId="6" fillId="26" borderId="10" xfId="587" applyNumberFormat="1" applyFont="1" applyFill="1" applyBorder="1" applyAlignment="1">
      <alignment horizontal="center" vertical="center"/>
    </xf>
    <xf numFmtId="0" fontId="6" fillId="58" borderId="10" xfId="0" applyFont="1" applyFill="1" applyBorder="1" applyAlignment="1">
      <alignment horizontal="left" vertical="center" wrapText="1"/>
    </xf>
    <xf numFmtId="3" fontId="6" fillId="58" borderId="10" xfId="587" applyNumberFormat="1" applyFont="1" applyFill="1" applyBorder="1" applyAlignment="1">
      <alignment horizontal="right" vertical="center"/>
    </xf>
    <xf numFmtId="9" fontId="6" fillId="58" borderId="10" xfId="192" applyNumberFormat="1" applyFont="1" applyFill="1" applyBorder="1" applyAlignment="1">
      <alignment horizontal="right" vertical="center"/>
    </xf>
    <xf numFmtId="4" fontId="6" fillId="58" borderId="10" xfId="587" applyNumberFormat="1" applyFont="1" applyFill="1" applyBorder="1" applyAlignment="1">
      <alignment horizontal="right" vertical="center"/>
    </xf>
    <xf numFmtId="0" fontId="6" fillId="59" borderId="10" xfId="0" applyFont="1" applyFill="1" applyBorder="1" applyAlignment="1">
      <alignment vertical="center" wrapText="1"/>
    </xf>
    <xf numFmtId="174" fontId="6" fillId="59" borderId="10" xfId="0" applyNumberFormat="1" applyFont="1" applyFill="1" applyBorder="1" applyAlignment="1">
      <alignment horizontal="right" vertical="center" wrapText="1"/>
    </xf>
    <xf numFmtId="10" fontId="6" fillId="59" borderId="10" xfId="192" applyNumberFormat="1" applyFont="1" applyFill="1" applyBorder="1" applyAlignment="1">
      <alignment vertical="center" wrapText="1"/>
    </xf>
    <xf numFmtId="4" fontId="6" fillId="59" borderId="10" xfId="587" applyNumberFormat="1" applyFont="1" applyFill="1" applyBorder="1" applyAlignment="1">
      <alignment horizontal="right" vertical="center"/>
    </xf>
    <xf numFmtId="0" fontId="10" fillId="58" borderId="10" xfId="584" applyNumberFormat="1" applyFont="1" applyFill="1" applyBorder="1" applyAlignment="1">
      <alignment horizontal="left" vertical="center" wrapText="1"/>
    </xf>
    <xf numFmtId="174" fontId="10" fillId="58" borderId="10" xfId="584" applyNumberFormat="1" applyFont="1" applyFill="1" applyBorder="1" applyAlignment="1">
      <alignment horizontal="right" vertical="center"/>
    </xf>
    <xf numFmtId="10" fontId="7" fillId="58" borderId="10" xfId="192" applyNumberFormat="1" applyFont="1" applyFill="1" applyBorder="1" applyAlignment="1">
      <alignment horizontal="right" vertical="center"/>
    </xf>
    <xf numFmtId="4" fontId="7" fillId="58" borderId="10" xfId="587" applyNumberFormat="1" applyFont="1" applyFill="1" applyBorder="1" applyAlignment="1">
      <alignment horizontal="right" vertical="center"/>
    </xf>
    <xf numFmtId="174" fontId="10" fillId="59" borderId="10" xfId="584" applyNumberFormat="1" applyFont="1" applyFill="1" applyBorder="1" applyAlignment="1">
      <alignment horizontal="left" vertical="center"/>
    </xf>
    <xf numFmtId="174" fontId="10" fillId="59" borderId="10" xfId="584" applyNumberFormat="1" applyFont="1" applyFill="1" applyBorder="1" applyAlignment="1">
      <alignment horizontal="right" vertical="center"/>
    </xf>
    <xf numFmtId="10" fontId="7" fillId="59" borderId="10" xfId="192" applyNumberFormat="1" applyFont="1" applyFill="1" applyBorder="1" applyAlignment="1">
      <alignment horizontal="right" vertical="center"/>
    </xf>
    <xf numFmtId="4" fontId="7" fillId="59" borderId="10" xfId="587" applyNumberFormat="1" applyFont="1" applyFill="1" applyBorder="1" applyAlignment="1">
      <alignment horizontal="right" vertical="center"/>
    </xf>
    <xf numFmtId="174" fontId="10" fillId="58" borderId="10" xfId="584" applyNumberFormat="1" applyFont="1" applyFill="1" applyBorder="1" applyAlignment="1">
      <alignment horizontal="left" vertical="center"/>
    </xf>
    <xf numFmtId="0" fontId="10" fillId="59" borderId="10" xfId="584" applyNumberFormat="1" applyFont="1" applyFill="1" applyBorder="1" applyAlignment="1">
      <alignment horizontal="left" vertical="center" wrapText="1"/>
    </xf>
    <xf numFmtId="174" fontId="10" fillId="58" borderId="10" xfId="584" applyNumberFormat="1" applyFont="1" applyFill="1" applyBorder="1" applyAlignment="1">
      <alignment horizontal="left" vertical="center" wrapText="1"/>
    </xf>
    <xf numFmtId="0" fontId="7" fillId="59" borderId="10" xfId="587" applyNumberFormat="1" applyFont="1" applyFill="1" applyBorder="1" applyAlignment="1">
      <alignment vertical="center"/>
    </xf>
    <xf numFmtId="0" fontId="6" fillId="58" borderId="10" xfId="0" applyFont="1" applyFill="1" applyBorder="1" applyAlignment="1">
      <alignment vertical="center" wrapText="1"/>
    </xf>
    <xf numFmtId="174" fontId="6" fillId="58" borderId="10" xfId="0" applyNumberFormat="1" applyFont="1" applyFill="1" applyBorder="1" applyAlignment="1">
      <alignment vertical="center" wrapText="1"/>
    </xf>
    <xf numFmtId="10" fontId="6" fillId="58" borderId="10" xfId="192" applyNumberFormat="1" applyFont="1" applyFill="1" applyBorder="1" applyAlignment="1">
      <alignment horizontal="right" vertical="center"/>
    </xf>
    <xf numFmtId="4" fontId="6" fillId="58" borderId="10" xfId="0" applyNumberFormat="1" applyFont="1" applyFill="1" applyBorder="1" applyAlignment="1">
      <alignment vertical="center" wrapText="1"/>
    </xf>
    <xf numFmtId="174" fontId="6" fillId="59" borderId="10" xfId="0" applyNumberFormat="1" applyFont="1" applyFill="1" applyBorder="1" applyAlignment="1">
      <alignment vertical="center" wrapText="1"/>
    </xf>
    <xf numFmtId="10" fontId="6" fillId="59" borderId="10" xfId="192" applyNumberFormat="1" applyFont="1" applyFill="1" applyBorder="1" applyAlignment="1">
      <alignment horizontal="right" vertical="center"/>
    </xf>
    <xf numFmtId="4" fontId="6" fillId="59" borderId="10" xfId="0" applyNumberFormat="1" applyFont="1" applyFill="1" applyBorder="1" applyAlignment="1">
      <alignment vertical="center" wrapText="1"/>
    </xf>
    <xf numFmtId="0" fontId="11" fillId="59" borderId="10" xfId="584" applyNumberFormat="1" applyFont="1" applyFill="1" applyBorder="1" applyAlignment="1">
      <alignment horizontal="left" vertical="center" wrapText="1"/>
    </xf>
    <xf numFmtId="174" fontId="11" fillId="59" borderId="10" xfId="584" applyNumberFormat="1" applyFont="1" applyFill="1" applyBorder="1" applyAlignment="1">
      <alignment horizontal="right" vertical="center"/>
    </xf>
    <xf numFmtId="0" fontId="107" fillId="0" borderId="0" xfId="587" applyFont="1" applyFill="1" applyBorder="1" applyAlignment="1">
      <alignment vertical="center"/>
    </xf>
    <xf numFmtId="167" fontId="6" fillId="26" borderId="10" xfId="64" applyNumberFormat="1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vertical="center" wrapText="1"/>
    </xf>
    <xf numFmtId="0" fontId="11" fillId="26" borderId="0" xfId="0" applyFont="1" applyFill="1" applyAlignment="1">
      <alignment horizontal="center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/>
    </xf>
    <xf numFmtId="0" fontId="56" fillId="27" borderId="10" xfId="0" applyFont="1" applyFill="1" applyBorder="1" applyAlignment="1">
      <alignment horizontal="left" vertical="center"/>
    </xf>
    <xf numFmtId="0" fontId="53" fillId="27" borderId="10" xfId="0" applyFont="1" applyFill="1" applyBorder="1" applyAlignment="1">
      <alignment horizontal="left" vertical="center"/>
    </xf>
    <xf numFmtId="0" fontId="53" fillId="27" borderId="10" xfId="0" applyFont="1" applyFill="1" applyBorder="1" applyAlignment="1">
      <alignment horizontal="left" vertical="center" wrapText="1"/>
    </xf>
    <xf numFmtId="0" fontId="56" fillId="27" borderId="10" xfId="0" applyFont="1" applyFill="1" applyBorder="1" applyAlignment="1">
      <alignment horizontal="left" vertical="center"/>
    </xf>
    <xf numFmtId="0" fontId="53" fillId="27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left" vertical="center" wrapText="1"/>
    </xf>
    <xf numFmtId="0" fontId="53" fillId="27" borderId="10" xfId="0" applyFont="1" applyFill="1" applyBorder="1" applyAlignment="1">
      <alignment horizontal="left" vertical="center" wrapText="1"/>
    </xf>
    <xf numFmtId="0" fontId="62" fillId="26" borderId="0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left" vertical="center" wrapText="1"/>
    </xf>
    <xf numFmtId="0" fontId="56" fillId="26" borderId="0" xfId="119" applyFont="1" applyFill="1" applyBorder="1" applyAlignment="1">
      <alignment horizontal="center" vertical="center"/>
    </xf>
    <xf numFmtId="0" fontId="56" fillId="0" borderId="10" xfId="119" applyFont="1" applyFill="1" applyBorder="1" applyAlignment="1">
      <alignment horizontal="center" vertical="center" wrapText="1"/>
    </xf>
    <xf numFmtId="0" fontId="62" fillId="26" borderId="0" xfId="119" applyFont="1" applyFill="1" applyBorder="1" applyAlignment="1">
      <alignment horizontal="center" vertical="center"/>
    </xf>
    <xf numFmtId="0" fontId="56" fillId="26" borderId="0" xfId="0" applyFont="1" applyFill="1" applyBorder="1"/>
    <xf numFmtId="0" fontId="53" fillId="26" borderId="0" xfId="0" applyFont="1" applyFill="1" applyBorder="1" applyAlignment="1">
      <alignment horizontal="center" vertical="center"/>
    </xf>
    <xf numFmtId="0" fontId="61" fillId="26" borderId="0" xfId="0" applyFont="1" applyFill="1" applyBorder="1" applyAlignment="1"/>
    <xf numFmtId="0" fontId="61" fillId="26" borderId="0" xfId="0" applyFont="1" applyFill="1" applyBorder="1" applyAlignment="1">
      <alignment horizontal="center"/>
    </xf>
    <xf numFmtId="0" fontId="6" fillId="26" borderId="10" xfId="129" applyFont="1" applyFill="1" applyBorder="1" applyAlignment="1">
      <alignment horizontal="center" vertical="center" wrapText="1"/>
    </xf>
    <xf numFmtId="0" fontId="6" fillId="26" borderId="10" xfId="588" applyFont="1" applyFill="1" applyBorder="1" applyAlignment="1">
      <alignment horizontal="center" vertical="center" wrapText="1"/>
    </xf>
    <xf numFmtId="0" fontId="65" fillId="26" borderId="0" xfId="0" applyFont="1" applyFill="1" applyBorder="1" applyAlignment="1">
      <alignment vertical="center"/>
    </xf>
    <xf numFmtId="2" fontId="10" fillId="26" borderId="10" xfId="588" applyNumberFormat="1" applyFont="1" applyFill="1" applyBorder="1" applyAlignment="1">
      <alignment horizontal="center" vertical="center" wrapText="1"/>
    </xf>
    <xf numFmtId="167" fontId="7" fillId="26" borderId="10" xfId="64" applyNumberFormat="1" applyFont="1" applyFill="1" applyBorder="1" applyAlignment="1">
      <alignment horizontal="center" vertical="center"/>
    </xf>
    <xf numFmtId="2" fontId="53" fillId="26" borderId="0" xfId="0" applyNumberFormat="1" applyFont="1" applyFill="1" applyBorder="1" applyAlignment="1">
      <alignment vertical="center"/>
    </xf>
    <xf numFmtId="2" fontId="62" fillId="26" borderId="0" xfId="0" applyNumberFormat="1" applyFont="1" applyFill="1" applyBorder="1" applyAlignment="1">
      <alignment vertical="center"/>
    </xf>
    <xf numFmtId="0" fontId="62" fillId="26" borderId="0" xfId="0" applyFont="1" applyFill="1" applyBorder="1" applyAlignment="1">
      <alignment vertical="center"/>
    </xf>
    <xf numFmtId="2" fontId="10" fillId="26" borderId="14" xfId="588" applyNumberFormat="1" applyFont="1" applyFill="1" applyBorder="1" applyAlignment="1">
      <alignment horizontal="center" vertical="center" wrapText="1"/>
    </xf>
    <xf numFmtId="167" fontId="7" fillId="26" borderId="14" xfId="64" applyNumberFormat="1" applyFont="1" applyFill="1" applyBorder="1" applyAlignment="1">
      <alignment horizontal="center" vertical="center"/>
    </xf>
    <xf numFmtId="2" fontId="7" fillId="26" borderId="14" xfId="0" applyNumberFormat="1" applyFont="1" applyFill="1" applyBorder="1" applyAlignment="1">
      <alignment horizontal="center" vertical="center"/>
    </xf>
    <xf numFmtId="41" fontId="6" fillId="26" borderId="10" xfId="64" applyNumberFormat="1" applyFont="1" applyFill="1" applyBorder="1" applyAlignment="1">
      <alignment horizontal="center" vertical="center"/>
    </xf>
    <xf numFmtId="2" fontId="11" fillId="26" borderId="10" xfId="588" applyNumberFormat="1" applyFont="1" applyFill="1" applyBorder="1" applyAlignment="1">
      <alignment horizontal="center" vertical="center" wrapText="1"/>
    </xf>
    <xf numFmtId="41" fontId="10" fillId="26" borderId="10" xfId="589" applyNumberFormat="1" applyFont="1" applyFill="1" applyBorder="1" applyAlignment="1">
      <alignment horizontal="center" vertical="top"/>
    </xf>
    <xf numFmtId="41" fontId="7" fillId="26" borderId="10" xfId="64" applyNumberFormat="1" applyFont="1" applyFill="1" applyBorder="1" applyAlignment="1">
      <alignment horizontal="center" vertical="center"/>
    </xf>
    <xf numFmtId="0" fontId="53" fillId="27" borderId="0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/>
    </xf>
    <xf numFmtId="0" fontId="62" fillId="27" borderId="0" xfId="0" applyFont="1" applyFill="1" applyBorder="1" applyAlignment="1">
      <alignment horizontal="left" vertical="center"/>
    </xf>
    <xf numFmtId="41" fontId="10" fillId="26" borderId="10" xfId="589" applyNumberFormat="1" applyFont="1" applyFill="1" applyBorder="1" applyAlignment="1">
      <alignment horizontal="center" vertical="center"/>
    </xf>
    <xf numFmtId="2" fontId="64" fillId="26" borderId="0" xfId="0" applyNumberFormat="1" applyFont="1" applyFill="1" applyBorder="1" applyAlignment="1">
      <alignment vertical="center"/>
    </xf>
    <xf numFmtId="41" fontId="11" fillId="26" borderId="10" xfId="590" applyNumberFormat="1" applyFont="1" applyFill="1" applyBorder="1" applyAlignment="1">
      <alignment horizontal="center" vertical="top"/>
    </xf>
    <xf numFmtId="41" fontId="10" fillId="26" borderId="10" xfId="590" applyNumberFormat="1" applyFont="1" applyFill="1" applyBorder="1" applyAlignment="1">
      <alignment horizontal="center" vertical="top"/>
    </xf>
    <xf numFmtId="41" fontId="6" fillId="26" borderId="10" xfId="58" applyNumberFormat="1" applyFont="1" applyFill="1" applyBorder="1" applyAlignment="1" applyProtection="1">
      <alignment horizontal="center" vertical="center"/>
    </xf>
    <xf numFmtId="0" fontId="56" fillId="26" borderId="10" xfId="0" applyFont="1" applyFill="1" applyBorder="1" applyAlignment="1">
      <alignment horizontal="left" vertical="center"/>
    </xf>
    <xf numFmtId="41" fontId="11" fillId="26" borderId="10" xfId="588" applyNumberFormat="1" applyFont="1" applyFill="1" applyBorder="1" applyAlignment="1">
      <alignment horizontal="center" vertical="center" wrapText="1"/>
    </xf>
    <xf numFmtId="0" fontId="58" fillId="26" borderId="0" xfId="0" applyFont="1" applyFill="1" applyBorder="1" applyAlignment="1">
      <alignment horizontal="left" vertical="center"/>
    </xf>
    <xf numFmtId="3" fontId="62" fillId="26" borderId="0" xfId="0" applyNumberFormat="1" applyFont="1" applyFill="1" applyBorder="1" applyAlignment="1">
      <alignment vertical="center"/>
    </xf>
    <xf numFmtId="0" fontId="20" fillId="26" borderId="0" xfId="95" applyFont="1" applyFill="1" applyBorder="1" applyAlignment="1">
      <alignment vertical="center"/>
    </xf>
    <xf numFmtId="0" fontId="44" fillId="26" borderId="0" xfId="0" applyFont="1" applyFill="1" applyBorder="1" applyAlignment="1">
      <alignment vertical="center"/>
    </xf>
    <xf numFmtId="167" fontId="6" fillId="26" borderId="0" xfId="57" applyNumberFormat="1" applyFont="1" applyFill="1" applyBorder="1" applyAlignment="1">
      <alignment vertical="center"/>
    </xf>
    <xf numFmtId="166" fontId="6" fillId="26" borderId="0" xfId="0" applyNumberFormat="1" applyFont="1" applyFill="1" applyBorder="1" applyAlignment="1">
      <alignment horizontal="center" vertical="center"/>
    </xf>
    <xf numFmtId="0" fontId="56" fillId="26" borderId="0" xfId="0" applyFont="1" applyFill="1" applyBorder="1" applyAlignment="1">
      <alignment vertical="center"/>
    </xf>
    <xf numFmtId="167" fontId="7" fillId="26" borderId="0" xfId="57" applyNumberFormat="1" applyFont="1" applyFill="1" applyBorder="1" applyAlignment="1">
      <alignment vertical="center"/>
    </xf>
    <xf numFmtId="166" fontId="7" fillId="26" borderId="0" xfId="0" applyNumberFormat="1" applyFont="1" applyFill="1" applyBorder="1" applyAlignment="1">
      <alignment horizontal="center" vertical="center"/>
    </xf>
    <xf numFmtId="0" fontId="17" fillId="26" borderId="0" xfId="0" applyFont="1" applyFill="1" applyBorder="1" applyAlignment="1">
      <alignment vertical="center"/>
    </xf>
    <xf numFmtId="3" fontId="17" fillId="26" borderId="0" xfId="0" applyNumberFormat="1" applyFont="1" applyFill="1" applyBorder="1" applyAlignment="1">
      <alignment vertical="center"/>
    </xf>
    <xf numFmtId="166" fontId="1" fillId="26" borderId="0" xfId="0" applyNumberFormat="1" applyFont="1" applyFill="1" applyBorder="1" applyAlignment="1">
      <alignment horizontal="center" vertical="center"/>
    </xf>
    <xf numFmtId="0" fontId="70" fillId="0" borderId="0" xfId="52" applyFont="1" applyFill="1" applyBorder="1" applyAlignment="1" applyProtection="1"/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6" fillId="0" borderId="0" xfId="52" applyFont="1" applyFill="1" applyBorder="1" applyAlignment="1" applyProtection="1">
      <alignment horizontal="left" vertical="center" wrapText="1"/>
    </xf>
    <xf numFmtId="0" fontId="61" fillId="0" borderId="0" xfId="0" applyFont="1" applyFill="1" applyBorder="1" applyAlignment="1"/>
    <xf numFmtId="0" fontId="6" fillId="0" borderId="0" xfId="75" applyFont="1" applyFill="1" applyAlignment="1"/>
    <xf numFmtId="0" fontId="5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" fillId="0" borderId="0" xfId="52" applyFont="1" applyFill="1" applyBorder="1" applyAlignment="1" applyProtection="1">
      <alignment horizontal="left" vertical="center" wrapText="1"/>
    </xf>
    <xf numFmtId="0" fontId="6" fillId="26" borderId="0" xfId="75" applyFont="1" applyFill="1" applyBorder="1" applyAlignment="1">
      <alignment horizontal="center"/>
    </xf>
    <xf numFmtId="0" fontId="20" fillId="26" borderId="0" xfId="75" applyFont="1" applyFill="1" applyBorder="1" applyAlignment="1">
      <alignment horizontal="center"/>
    </xf>
    <xf numFmtId="0" fontId="6" fillId="0" borderId="10" xfId="75" applyFont="1" applyFill="1" applyBorder="1" applyAlignment="1">
      <alignment horizontal="center" vertical="center"/>
    </xf>
    <xf numFmtId="0" fontId="6" fillId="0" borderId="12" xfId="75" applyFont="1" applyFill="1" applyBorder="1" applyAlignment="1">
      <alignment horizontal="center" vertical="center" wrapText="1"/>
    </xf>
    <xf numFmtId="0" fontId="6" fillId="0" borderId="10" xfId="75" applyFont="1" applyFill="1" applyBorder="1" applyAlignment="1">
      <alignment horizontal="center" vertical="center" wrapText="1"/>
    </xf>
    <xf numFmtId="1" fontId="56" fillId="0" borderId="10" xfId="119" applyNumberFormat="1" applyFont="1" applyFill="1" applyBorder="1" applyAlignment="1">
      <alignment horizontal="center" vertical="center"/>
    </xf>
    <xf numFmtId="0" fontId="56" fillId="0" borderId="0" xfId="119" applyFont="1" applyFill="1" applyBorder="1" applyAlignment="1">
      <alignment horizontal="center" vertical="center"/>
    </xf>
    <xf numFmtId="0" fontId="56" fillId="26" borderId="0" xfId="119" applyFont="1" applyFill="1" applyBorder="1" applyAlignment="1">
      <alignment horizontal="center" vertical="center"/>
    </xf>
    <xf numFmtId="0" fontId="56" fillId="0" borderId="10" xfId="119" applyFont="1" applyFill="1" applyBorder="1" applyAlignment="1">
      <alignment horizontal="center" vertical="center" wrapText="1"/>
    </xf>
    <xf numFmtId="0" fontId="56" fillId="0" borderId="11" xfId="119" applyFont="1" applyFill="1" applyBorder="1" applyAlignment="1">
      <alignment horizontal="center" vertical="center" wrapText="1"/>
    </xf>
    <xf numFmtId="1" fontId="56" fillId="0" borderId="14" xfId="119" applyNumberFormat="1" applyFont="1" applyFill="1" applyBorder="1" applyAlignment="1">
      <alignment horizontal="center" vertical="center"/>
    </xf>
    <xf numFmtId="0" fontId="62" fillId="26" borderId="0" xfId="119" applyFont="1" applyFill="1" applyBorder="1" applyAlignment="1">
      <alignment horizontal="center" vertical="center"/>
    </xf>
    <xf numFmtId="1" fontId="6" fillId="26" borderId="10" xfId="75" applyNumberFormat="1" applyFont="1" applyFill="1" applyBorder="1" applyAlignment="1">
      <alignment horizontal="center" vertical="center"/>
    </xf>
    <xf numFmtId="0" fontId="6" fillId="0" borderId="0" xfId="75" applyFont="1" applyAlignment="1">
      <alignment horizontal="center" vertical="center"/>
    </xf>
    <xf numFmtId="0" fontId="6" fillId="26" borderId="14" xfId="75" applyFont="1" applyFill="1" applyBorder="1" applyAlignment="1">
      <alignment horizontal="center" vertical="center" wrapText="1"/>
    </xf>
    <xf numFmtId="0" fontId="6" fillId="26" borderId="19" xfId="75" applyFont="1" applyFill="1" applyBorder="1" applyAlignment="1">
      <alignment horizontal="center" vertical="center" wrapText="1"/>
    </xf>
    <xf numFmtId="0" fontId="6" fillId="26" borderId="10" xfId="75" applyFont="1" applyFill="1" applyBorder="1" applyAlignment="1">
      <alignment vertical="center" wrapText="1"/>
    </xf>
    <xf numFmtId="0" fontId="6" fillId="26" borderId="14" xfId="75" applyFont="1" applyFill="1" applyBorder="1" applyAlignment="1">
      <alignment horizontal="left" vertical="center" wrapText="1"/>
    </xf>
    <xf numFmtId="0" fontId="6" fillId="26" borderId="13" xfId="75" applyFont="1" applyFill="1" applyBorder="1" applyAlignment="1">
      <alignment horizontal="left" vertical="center" wrapText="1"/>
    </xf>
    <xf numFmtId="0" fontId="6" fillId="26" borderId="0" xfId="75" applyFont="1" applyFill="1" applyAlignment="1">
      <alignment horizontal="center" vertical="center"/>
    </xf>
    <xf numFmtId="0" fontId="6" fillId="26" borderId="17" xfId="75" applyFont="1" applyFill="1" applyBorder="1" applyAlignment="1">
      <alignment horizontal="left" vertical="center"/>
    </xf>
    <xf numFmtId="0" fontId="20" fillId="0" borderId="0" xfId="95" applyFont="1" applyFill="1" applyBorder="1" applyAlignment="1">
      <alignment horizontal="left" vertical="center" wrapText="1"/>
    </xf>
    <xf numFmtId="0" fontId="20" fillId="0" borderId="0" xfId="95" applyFont="1" applyFill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20" fillId="0" borderId="0" xfId="95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95" applyFont="1" applyFill="1" applyBorder="1" applyAlignment="1">
      <alignment horizontal="center" vertical="center" wrapText="1"/>
    </xf>
    <xf numFmtId="0" fontId="11" fillId="26" borderId="0" xfId="0" applyFont="1" applyFill="1" applyAlignment="1">
      <alignment horizontal="center" wrapText="1"/>
    </xf>
    <xf numFmtId="0" fontId="11" fillId="26" borderId="0" xfId="0" applyFont="1" applyFill="1" applyAlignment="1">
      <alignment horizontal="center"/>
    </xf>
    <xf numFmtId="0" fontId="11" fillId="26" borderId="10" xfId="79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left" wrapText="1"/>
    </xf>
    <xf numFmtId="0" fontId="43" fillId="26" borderId="0" xfId="0" applyFont="1" applyFill="1" applyBorder="1" applyAlignment="1">
      <alignment horizontal="left"/>
    </xf>
    <xf numFmtId="0" fontId="12" fillId="26" borderId="15" xfId="79" applyFont="1" applyFill="1" applyBorder="1" applyAlignment="1">
      <alignment horizontal="left" vertical="center"/>
    </xf>
    <xf numFmtId="0" fontId="12" fillId="26" borderId="0" xfId="79" applyFont="1" applyFill="1" applyBorder="1" applyAlignment="1">
      <alignment horizontal="left" vertical="center"/>
    </xf>
    <xf numFmtId="0" fontId="42" fillId="26" borderId="0" xfId="0" applyFont="1" applyFill="1" applyBorder="1" applyAlignment="1">
      <alignment horizontal="center" vertical="center" wrapText="1"/>
    </xf>
    <xf numFmtId="0" fontId="42" fillId="26" borderId="0" xfId="0" applyFont="1" applyFill="1" applyBorder="1" applyAlignment="1">
      <alignment horizontal="center" vertical="center"/>
    </xf>
    <xf numFmtId="0" fontId="42" fillId="26" borderId="10" xfId="79" applyFont="1" applyFill="1" applyBorder="1" applyAlignment="1">
      <alignment horizontal="center" vertical="center"/>
    </xf>
    <xf numFmtId="0" fontId="42" fillId="26" borderId="10" xfId="0" applyFont="1" applyFill="1" applyBorder="1" applyAlignment="1">
      <alignment horizontal="center" vertical="center" wrapText="1"/>
    </xf>
    <xf numFmtId="0" fontId="56" fillId="26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 indent="3"/>
    </xf>
    <xf numFmtId="0" fontId="5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20" fillId="26" borderId="0" xfId="95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26" borderId="11" xfId="95" applyFont="1" applyFill="1" applyBorder="1" applyAlignment="1">
      <alignment horizontal="center" vertical="center"/>
    </xf>
    <xf numFmtId="0" fontId="17" fillId="26" borderId="20" xfId="95" applyFont="1" applyFill="1" applyBorder="1" applyAlignment="1">
      <alignment horizontal="center" vertical="center"/>
    </xf>
    <xf numFmtId="0" fontId="17" fillId="26" borderId="12" xfId="95" applyFont="1" applyFill="1" applyBorder="1" applyAlignment="1">
      <alignment horizontal="center" vertical="center"/>
    </xf>
    <xf numFmtId="0" fontId="17" fillId="26" borderId="10" xfId="95" applyFont="1" applyFill="1" applyBorder="1" applyAlignment="1">
      <alignment horizontal="center" vertical="center"/>
    </xf>
    <xf numFmtId="0" fontId="17" fillId="0" borderId="14" xfId="95" applyFont="1" applyFill="1" applyBorder="1" applyAlignment="1">
      <alignment horizontal="center" vertical="center" wrapText="1"/>
    </xf>
    <xf numFmtId="0" fontId="17" fillId="0" borderId="13" xfId="95" applyFont="1" applyFill="1" applyBorder="1" applyAlignment="1">
      <alignment horizontal="center" vertical="center" wrapText="1"/>
    </xf>
    <xf numFmtId="0" fontId="12" fillId="26" borderId="15" xfId="0" applyFont="1" applyFill="1" applyBorder="1" applyAlignment="1">
      <alignment horizontal="left" vertical="center"/>
    </xf>
    <xf numFmtId="0" fontId="12" fillId="26" borderId="0" xfId="0" applyFont="1" applyFill="1" applyBorder="1" applyAlignment="1">
      <alignment horizontal="left" vertical="center" wrapText="1"/>
    </xf>
    <xf numFmtId="0" fontId="12" fillId="26" borderId="0" xfId="0" applyFont="1" applyFill="1" applyBorder="1" applyAlignment="1">
      <alignment horizontal="left" vertical="center"/>
    </xf>
    <xf numFmtId="0" fontId="11" fillId="26" borderId="0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left" vertical="center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6" fillId="24" borderId="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3" fontId="91" fillId="26" borderId="0" xfId="587" applyNumberFormat="1" applyFont="1" applyFill="1" applyBorder="1" applyAlignment="1">
      <alignment horizontal="center" vertical="center"/>
    </xf>
    <xf numFmtId="4" fontId="91" fillId="26" borderId="0" xfId="587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2" fillId="24" borderId="15" xfId="0" applyFont="1" applyFill="1" applyBorder="1" applyAlignment="1">
      <alignment horizontal="left"/>
    </xf>
    <xf numFmtId="0" fontId="12" fillId="24" borderId="0" xfId="0" applyFont="1" applyFill="1" applyBorder="1" applyAlignment="1">
      <alignment horizontal="left"/>
    </xf>
    <xf numFmtId="0" fontId="69" fillId="0" borderId="0" xfId="0" applyFont="1" applyBorder="1" applyAlignment="1">
      <alignment horizontal="left" wrapText="1"/>
    </xf>
    <xf numFmtId="0" fontId="69" fillId="0" borderId="0" xfId="0" applyFont="1" applyBorder="1" applyAlignment="1">
      <alignment horizontal="left"/>
    </xf>
    <xf numFmtId="3" fontId="95" fillId="26" borderId="0" xfId="587" applyNumberFormat="1" applyFont="1" applyFill="1" applyBorder="1" applyAlignment="1">
      <alignment horizontal="center" vertical="center"/>
    </xf>
    <xf numFmtId="4" fontId="95" fillId="26" borderId="0" xfId="587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69" fillId="0" borderId="0" xfId="0" applyFont="1" applyAlignment="1">
      <alignment horizontal="left" wrapText="1"/>
    </xf>
    <xf numFmtId="4" fontId="44" fillId="26" borderId="0" xfId="587" applyNumberFormat="1" applyFont="1" applyFill="1" applyBorder="1" applyAlignment="1">
      <alignment horizontal="center" vertical="center"/>
    </xf>
    <xf numFmtId="3" fontId="44" fillId="26" borderId="0" xfId="587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26" borderId="10" xfId="587" applyFont="1" applyFill="1" applyBorder="1" applyAlignment="1">
      <alignment horizontal="center" vertical="center" wrapText="1"/>
    </xf>
    <xf numFmtId="0" fontId="6" fillId="26" borderId="10" xfId="587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/>
    </xf>
    <xf numFmtId="0" fontId="6" fillId="0" borderId="0" xfId="75" applyFont="1" applyAlignment="1">
      <alignment horizontal="center"/>
    </xf>
    <xf numFmtId="0" fontId="6" fillId="26" borderId="10" xfId="79" applyFont="1" applyFill="1" applyBorder="1" applyAlignment="1">
      <alignment horizontal="left" vertical="center"/>
    </xf>
    <xf numFmtId="0" fontId="11" fillId="26" borderId="11" xfId="129" applyFont="1" applyFill="1" applyBorder="1" applyAlignment="1">
      <alignment horizontal="center"/>
    </xf>
    <xf numFmtId="0" fontId="11" fillId="26" borderId="20" xfId="129" applyFont="1" applyFill="1" applyBorder="1" applyAlignment="1">
      <alignment horizontal="center"/>
    </xf>
    <xf numFmtId="0" fontId="11" fillId="26" borderId="12" xfId="129" applyFont="1" applyFill="1" applyBorder="1" applyAlignment="1">
      <alignment horizontal="center"/>
    </xf>
    <xf numFmtId="0" fontId="11" fillId="26" borderId="10" xfId="129" applyFont="1" applyFill="1" applyBorder="1" applyAlignment="1">
      <alignment horizontal="center"/>
    </xf>
    <xf numFmtId="0" fontId="6" fillId="26" borderId="10" xfId="129" applyFont="1" applyFill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68" fillId="0" borderId="0" xfId="0" applyFont="1" applyBorder="1" applyAlignment="1">
      <alignment horizontal="center"/>
    </xf>
    <xf numFmtId="0" fontId="65" fillId="0" borderId="10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/>
    </xf>
    <xf numFmtId="0" fontId="62" fillId="26" borderId="0" xfId="0" applyFont="1" applyFill="1" applyBorder="1" applyAlignment="1">
      <alignment horizontal="left" vertical="center" wrapText="1" indent="2"/>
    </xf>
    <xf numFmtId="0" fontId="61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</cellXfs>
  <cellStyles count="5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168" builtinId="30" customBuiltin="1"/>
    <cellStyle name="20% - Énfasis1 2" xfId="7"/>
    <cellStyle name="20% - Énfasis2" xfId="172" builtinId="34" customBuiltin="1"/>
    <cellStyle name="20% - Énfasis3" xfId="176" builtinId="38" customBuiltin="1"/>
    <cellStyle name="20% - Énfasis4" xfId="180" builtinId="42" customBuiltin="1"/>
    <cellStyle name="20% - Énfasis5" xfId="184" builtinId="46" customBuiltin="1"/>
    <cellStyle name="20% - Énfasis6" xfId="188" builtinId="50" customBuiltin="1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Énfasis1" xfId="169" builtinId="31" customBuiltin="1"/>
    <cellStyle name="40% - Énfasis2" xfId="173" builtinId="35" customBuiltin="1"/>
    <cellStyle name="40% - Énfasis3" xfId="177" builtinId="39" customBuiltin="1"/>
    <cellStyle name="40% - Énfasis4" xfId="181" builtinId="43" customBuiltin="1"/>
    <cellStyle name="40% - Énfasis5" xfId="185" builtinId="47" customBuiltin="1"/>
    <cellStyle name="40% - Énfasis6" xfId="189" builtinId="51" customBuiltin="1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Énfasis1" xfId="170" builtinId="32" customBuiltin="1"/>
    <cellStyle name="60% - Énfasis2" xfId="174" builtinId="36" customBuiltin="1"/>
    <cellStyle name="60% - Énfasis3" xfId="178" builtinId="40" customBuiltin="1"/>
    <cellStyle name="60% - Énfasis4" xfId="182" builtinId="44" customBuiltin="1"/>
    <cellStyle name="60% - Énfasis5" xfId="186" builtinId="48" customBuiltin="1"/>
    <cellStyle name="60% - Énfasis6" xfId="190" builtinId="52" customBuiltin="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uena" xfId="155" builtinId="26" customBuiltin="1"/>
    <cellStyle name="Calculation" xfId="27"/>
    <cellStyle name="Cálculo" xfId="160" builtinId="22" customBuiltin="1"/>
    <cellStyle name="Celda de comprobación" xfId="162" builtinId="23" customBuiltin="1"/>
    <cellStyle name="Celda vinculada" xfId="161" builtinId="24" customBuiltin="1"/>
    <cellStyle name="Check Cell" xfId="28"/>
    <cellStyle name="dx" xfId="29"/>
    <cellStyle name="Encabezado 4" xfId="154" builtinId="19" customBuiltin="1"/>
    <cellStyle name="Énfasis1" xfId="167" builtinId="29" customBuiltin="1"/>
    <cellStyle name="Énfasis2" xfId="171" builtinId="33" customBuiltin="1"/>
    <cellStyle name="Énfasis3" xfId="175" builtinId="37" customBuiltin="1"/>
    <cellStyle name="Énfasis4" xfId="179" builtinId="41" customBuiltin="1"/>
    <cellStyle name="Énfasis5" xfId="183" builtinId="45" customBuiltin="1"/>
    <cellStyle name="Énfasis6" xfId="187" builtinId="49" customBuiltin="1"/>
    <cellStyle name="Entrada" xfId="158" builtinId="20" customBuiltin="1"/>
    <cellStyle name="Estilo 1" xfId="30"/>
    <cellStyle name="Explanatory Text" xfId="31"/>
    <cellStyle name="F2" xfId="32"/>
    <cellStyle name="F2 2" xfId="33"/>
    <cellStyle name="F3" xfId="34"/>
    <cellStyle name="F3 2" xfId="35"/>
    <cellStyle name="F4" xfId="36"/>
    <cellStyle name="F4 2" xfId="37"/>
    <cellStyle name="F5" xfId="38"/>
    <cellStyle name="F5 2" xfId="39"/>
    <cellStyle name="F6" xfId="40"/>
    <cellStyle name="F6 2" xfId="41"/>
    <cellStyle name="F7" xfId="42"/>
    <cellStyle name="F7 2" xfId="43"/>
    <cellStyle name="F8" xfId="44"/>
    <cellStyle name="F8 2" xfId="45"/>
    <cellStyle name="fonteplan1" xfId="46"/>
    <cellStyle name="Good" xfId="47"/>
    <cellStyle name="Heading 1" xfId="48"/>
    <cellStyle name="Heading 2" xfId="49"/>
    <cellStyle name="Heading 3" xfId="50"/>
    <cellStyle name="Heading 4" xfId="51"/>
    <cellStyle name="Hipervínculo" xfId="52" builtinId="8"/>
    <cellStyle name="Hipervínculo 2" xfId="53"/>
    <cellStyle name="Hipervínculo 3" xfId="191"/>
    <cellStyle name="Incorrecto" xfId="156" builtinId="27" customBuiltin="1"/>
    <cellStyle name="Input" xfId="54"/>
    <cellStyle name="Linked Cell" xfId="55"/>
    <cellStyle name="Millares" xfId="56" builtinId="3"/>
    <cellStyle name="Millares 2" xfId="57"/>
    <cellStyle name="Millares 2 2" xfId="58"/>
    <cellStyle name="Millares 2 2 2" xfId="59"/>
    <cellStyle name="Millares 2 2 2 2" xfId="60"/>
    <cellStyle name="Millares 2 2 2 2 2" xfId="61"/>
    <cellStyle name="Millares 2 3" xfId="62"/>
    <cellStyle name="Millares 2 3 2" xfId="63"/>
    <cellStyle name="Millares 2 4" xfId="64"/>
    <cellStyle name="Millares 2 5" xfId="65"/>
    <cellStyle name="Millares 2 6" xfId="66"/>
    <cellStyle name="Millares 3" xfId="67"/>
    <cellStyle name="Millares 3 2" xfId="68"/>
    <cellStyle name="Millares 4" xfId="69"/>
    <cellStyle name="Millares 5" xfId="70"/>
    <cellStyle name="Millares 6" xfId="71"/>
    <cellStyle name="Moeda [0]_Plan2" xfId="72"/>
    <cellStyle name="Moeda_Plan2" xfId="73"/>
    <cellStyle name="Moneda 2" xfId="74"/>
    <cellStyle name="Neutral" xfId="157" builtinId="28" customBuiltin="1"/>
    <cellStyle name="Normal" xfId="0" builtinId="0"/>
    <cellStyle name="Normal 10" xfId="75"/>
    <cellStyle name="Normal 11" xfId="76"/>
    <cellStyle name="Normal 12" xfId="77"/>
    <cellStyle name="Normal 15" xfId="78"/>
    <cellStyle name="Normal 2" xfId="79"/>
    <cellStyle name="Normal 2 10" xfId="80"/>
    <cellStyle name="Normal 2 2" xfId="81"/>
    <cellStyle name="Normal 2 2 2" xfId="82"/>
    <cellStyle name="Normal 2 2 2 2" xfId="83"/>
    <cellStyle name="Normal 2 2 2 2 2" xfId="84"/>
    <cellStyle name="Normal 2 2 2 2 2 2" xfId="85"/>
    <cellStyle name="Normal 2 2 2 3" xfId="86"/>
    <cellStyle name="Normal 2 2 3" xfId="87"/>
    <cellStyle name="Normal 2 2 4" xfId="88"/>
    <cellStyle name="Normal 2 2 5" xfId="89"/>
    <cellStyle name="Normal 2 2 6" xfId="90"/>
    <cellStyle name="Normal 2 2 7" xfId="91"/>
    <cellStyle name="Normal 2 3" xfId="92"/>
    <cellStyle name="Normal 2 3 2" xfId="93"/>
    <cellStyle name="Normal 2 3 3" xfId="94"/>
    <cellStyle name="Normal 2 4" xfId="95"/>
    <cellStyle name="Normal 2 5" xfId="96"/>
    <cellStyle name="Normal 2 5 2" xfId="97"/>
    <cellStyle name="Normal 2 6" xfId="98"/>
    <cellStyle name="Normal 3" xfId="99"/>
    <cellStyle name="Normal 3 2" xfId="100"/>
    <cellStyle name="Normal 3 2 2" xfId="101"/>
    <cellStyle name="Normal 3 2 2 2" xfId="102"/>
    <cellStyle name="Normal 3 2 2 3" xfId="103"/>
    <cellStyle name="Normal 3 2 3" xfId="104"/>
    <cellStyle name="Normal 3 3" xfId="105"/>
    <cellStyle name="Normal 3 4" xfId="106"/>
    <cellStyle name="Normal 4" xfId="107"/>
    <cellStyle name="Normal 4 2" xfId="108"/>
    <cellStyle name="Normal 4 2 2" xfId="109"/>
    <cellStyle name="Normal 4 3" xfId="110"/>
    <cellStyle name="Normal 4 4" xfId="111"/>
    <cellStyle name="Normal 5" xfId="112"/>
    <cellStyle name="Normal 5 2" xfId="113"/>
    <cellStyle name="Normal 5 3" xfId="114"/>
    <cellStyle name="Normal 5 4" xfId="115"/>
    <cellStyle name="Normal 6" xfId="116"/>
    <cellStyle name="Normal 6 2" xfId="117"/>
    <cellStyle name="Normal 6 3" xfId="118"/>
    <cellStyle name="Normal 7" xfId="119"/>
    <cellStyle name="Normal 7 2" xfId="120"/>
    <cellStyle name="Normal 7 3" xfId="121"/>
    <cellStyle name="Normal 7 3 2" xfId="122"/>
    <cellStyle name="Normal 7 4" xfId="123"/>
    <cellStyle name="Normal 8" xfId="124"/>
    <cellStyle name="Normal 8 2" xfId="125"/>
    <cellStyle name="Normal 9" xfId="126"/>
    <cellStyle name="Normal_1.1.5" xfId="582"/>
    <cellStyle name="Normal_2014" xfId="590"/>
    <cellStyle name="Normal_ANEXO 1 2" xfId="589"/>
    <cellStyle name="Normal_ANEXO SERIE DE RECURSOS 1997-2006" xfId="127"/>
    <cellStyle name="Normal_CUADRO 10" xfId="583"/>
    <cellStyle name="Normal_Div x niv inst y rango edad2012" xfId="128"/>
    <cellStyle name="Normal_Hoja1" xfId="129"/>
    <cellStyle name="Normal_Hoja1 2" xfId="584"/>
    <cellStyle name="Normal_Hoja10" xfId="585"/>
    <cellStyle name="Normal_Hoja13" xfId="586"/>
    <cellStyle name="Normal_matrimonios" xfId="588"/>
    <cellStyle name="Normal_niv 2012" xfId="130"/>
    <cellStyle name="Normal_PARA GRAFICOS 11,12,13,14 DE DEFUN CAUSAS 2006" xfId="587"/>
    <cellStyle name="Notas" xfId="164" builtinId="10" customBuiltin="1"/>
    <cellStyle name="Note" xfId="131"/>
    <cellStyle name="Output" xfId="132"/>
    <cellStyle name="Porcentaje" xfId="133" builtinId="5"/>
    <cellStyle name="Porcentaje 2" xfId="134"/>
    <cellStyle name="Porcentaje 2 2" xfId="135"/>
    <cellStyle name="Porcentaje 3" xfId="136"/>
    <cellStyle name="Porcentaje 4" xfId="137"/>
    <cellStyle name="Porcentaje 5" xfId="192"/>
    <cellStyle name="Porcentual 2" xfId="138"/>
    <cellStyle name="Porcentual 2 2" xfId="139"/>
    <cellStyle name="Porcentual 2 2 2" xfId="140"/>
    <cellStyle name="Porcentual 2 2 2 2" xfId="141"/>
    <cellStyle name="Porcentual 2 2 3" xfId="142"/>
    <cellStyle name="Porcentual 2 2 3 2" xfId="143"/>
    <cellStyle name="Porcentual 2 3" xfId="144"/>
    <cellStyle name="Porcentual 2 4" xfId="145"/>
    <cellStyle name="Porcentual 3" xfId="146"/>
    <cellStyle name="Salida" xfId="159" builtinId="21" customBuiltin="1"/>
    <cellStyle name="Salida 2" xfId="193"/>
    <cellStyle name="style1443038181210" xfId="202"/>
    <cellStyle name="style1443038181210 2" xfId="203"/>
    <cellStyle name="style1443038181335" xfId="204"/>
    <cellStyle name="style1443038181335 2" xfId="205"/>
    <cellStyle name="style1443038181465" xfId="206"/>
    <cellStyle name="style1443038181465 2" xfId="207"/>
    <cellStyle name="style1443038181521" xfId="208"/>
    <cellStyle name="style1443038181521 2" xfId="209"/>
    <cellStyle name="style1443038181592" xfId="210"/>
    <cellStyle name="style1443038181592 2" xfId="211"/>
    <cellStyle name="style1443038181671" xfId="212"/>
    <cellStyle name="style1443038181671 2" xfId="213"/>
    <cellStyle name="style1443038181754" xfId="214"/>
    <cellStyle name="style1443038181754 2" xfId="215"/>
    <cellStyle name="style1443038181833" xfId="194"/>
    <cellStyle name="style1443038181833 2" xfId="216"/>
    <cellStyle name="style1443038181894" xfId="195"/>
    <cellStyle name="style1443038181894 2" xfId="217"/>
    <cellStyle name="style1443038181959" xfId="218"/>
    <cellStyle name="style1443038181959 2" xfId="219"/>
    <cellStyle name="style1443038182020" xfId="220"/>
    <cellStyle name="style1443038182020 2" xfId="221"/>
    <cellStyle name="style1443038182082" xfId="222"/>
    <cellStyle name="style1443038182082 2" xfId="223"/>
    <cellStyle name="style1443038182529" xfId="224"/>
    <cellStyle name="style1443038182529 2" xfId="225"/>
    <cellStyle name="style1443038182589" xfId="226"/>
    <cellStyle name="style1443038182589 2" xfId="227"/>
    <cellStyle name="style1443038182636" xfId="228"/>
    <cellStyle name="style1443038182636 2" xfId="229"/>
    <cellStyle name="style1443038182695" xfId="230"/>
    <cellStyle name="style1443038182695 2" xfId="231"/>
    <cellStyle name="style1443038182842" xfId="232"/>
    <cellStyle name="style1443038182842 2" xfId="233"/>
    <cellStyle name="style1443038182933" xfId="234"/>
    <cellStyle name="style1443038182933 2" xfId="235"/>
    <cellStyle name="style1443038182993" xfId="236"/>
    <cellStyle name="style1443038182993 2" xfId="237"/>
    <cellStyle name="style1443038183042" xfId="238"/>
    <cellStyle name="style1443038183042 2" xfId="239"/>
    <cellStyle name="style1443038183101" xfId="240"/>
    <cellStyle name="style1443038183101 2" xfId="241"/>
    <cellStyle name="style1443038183161" xfId="242"/>
    <cellStyle name="style1443038183161 2" xfId="243"/>
    <cellStyle name="style1443038183222" xfId="244"/>
    <cellStyle name="style1443038183222 2" xfId="245"/>
    <cellStyle name="style1443038183314" xfId="246"/>
    <cellStyle name="style1443038183314 2" xfId="247"/>
    <cellStyle name="style1443038183378" xfId="248"/>
    <cellStyle name="style1443038183378 2" xfId="249"/>
    <cellStyle name="style1443038183531" xfId="250"/>
    <cellStyle name="style1443038183531 2" xfId="251"/>
    <cellStyle name="style1443038183583" xfId="252"/>
    <cellStyle name="style1443038183583 2" xfId="253"/>
    <cellStyle name="style1443038183642" xfId="254"/>
    <cellStyle name="style1443038183642 2" xfId="255"/>
    <cellStyle name="style1443038183703" xfId="198"/>
    <cellStyle name="style1443038183703 2" xfId="256"/>
    <cellStyle name="style1443038183935" xfId="257"/>
    <cellStyle name="style1443038183935 2" xfId="258"/>
    <cellStyle name="style1443038183983" xfId="259"/>
    <cellStyle name="style1443038183983 2" xfId="260"/>
    <cellStyle name="style1443038184030" xfId="261"/>
    <cellStyle name="style1443038184030 2" xfId="262"/>
    <cellStyle name="style1443038184077" xfId="263"/>
    <cellStyle name="style1443038184077 2" xfId="264"/>
    <cellStyle name="style1443038184124" xfId="265"/>
    <cellStyle name="style1443038184124 2" xfId="266"/>
    <cellStyle name="style1443038184170" xfId="267"/>
    <cellStyle name="style1443038184170 2" xfId="268"/>
    <cellStyle name="style1443038184217" xfId="269"/>
    <cellStyle name="style1443038184217 2" xfId="270"/>
    <cellStyle name="style1443038184264" xfId="271"/>
    <cellStyle name="style1443038184264 2" xfId="272"/>
    <cellStyle name="style1443038184312" xfId="273"/>
    <cellStyle name="style1443038184312 2" xfId="274"/>
    <cellStyle name="style1443038184359" xfId="275"/>
    <cellStyle name="style1443038184359 2" xfId="276"/>
    <cellStyle name="style1443038184407" xfId="277"/>
    <cellStyle name="style1443038184407 2" xfId="278"/>
    <cellStyle name="style1443038184452" xfId="279"/>
    <cellStyle name="style1443038184452 2" xfId="280"/>
    <cellStyle name="style1443038184512" xfId="281"/>
    <cellStyle name="style1443038184512 2" xfId="282"/>
    <cellStyle name="style1443038184559" xfId="283"/>
    <cellStyle name="style1443038184559 2" xfId="284"/>
    <cellStyle name="style1443038184605" xfId="285"/>
    <cellStyle name="style1443038184605 2" xfId="286"/>
    <cellStyle name="style1443038184652" xfId="287"/>
    <cellStyle name="style1443038184652 2" xfId="288"/>
    <cellStyle name="style1443038184704" xfId="289"/>
    <cellStyle name="style1443038184704 2" xfId="290"/>
    <cellStyle name="style1443038184769" xfId="291"/>
    <cellStyle name="style1443038184769 2" xfId="292"/>
    <cellStyle name="style1443038184824" xfId="293"/>
    <cellStyle name="style1443038184824 2" xfId="294"/>
    <cellStyle name="style1443038184869" xfId="295"/>
    <cellStyle name="style1443038184869 2" xfId="296"/>
    <cellStyle name="style1443038192455" xfId="297"/>
    <cellStyle name="style1443038192455 2" xfId="298"/>
    <cellStyle name="style1443038192513" xfId="299"/>
    <cellStyle name="style1443038192513 2" xfId="300"/>
    <cellStyle name="style1443038192564" xfId="301"/>
    <cellStyle name="style1443038192564 2" xfId="302"/>
    <cellStyle name="style1443038192609" xfId="303"/>
    <cellStyle name="style1443038192609 2" xfId="304"/>
    <cellStyle name="style1443038192661" xfId="305"/>
    <cellStyle name="style1443038192661 2" xfId="306"/>
    <cellStyle name="style1443038192760" xfId="307"/>
    <cellStyle name="style1443038192760 2" xfId="308"/>
    <cellStyle name="style1443038192814" xfId="309"/>
    <cellStyle name="style1443038192814 2" xfId="310"/>
    <cellStyle name="style1443038192866" xfId="311"/>
    <cellStyle name="style1443038192866 2" xfId="312"/>
    <cellStyle name="style1443038192919" xfId="313"/>
    <cellStyle name="style1443038192919 2" xfId="314"/>
    <cellStyle name="style1443038192974" xfId="196"/>
    <cellStyle name="style1443038192974 2" xfId="315"/>
    <cellStyle name="style1443038193026" xfId="197"/>
    <cellStyle name="style1443038193026 2" xfId="316"/>
    <cellStyle name="style1443038193087" xfId="199"/>
    <cellStyle name="style1443038193087 2" xfId="317"/>
    <cellStyle name="style1443038193155" xfId="200"/>
    <cellStyle name="style1443038193155 2" xfId="318"/>
    <cellStyle name="style1443038193214" xfId="319"/>
    <cellStyle name="style1443038193214 2" xfId="320"/>
    <cellStyle name="style1443038193261" xfId="321"/>
    <cellStyle name="style1443038193261 2" xfId="322"/>
    <cellStyle name="style1443038193316" xfId="201"/>
    <cellStyle name="style1443038193316 2" xfId="323"/>
    <cellStyle name="style1443038193362" xfId="324"/>
    <cellStyle name="style1443038193362 2" xfId="325"/>
    <cellStyle name="style1443038193407" xfId="326"/>
    <cellStyle name="style1443038193407 2" xfId="327"/>
    <cellStyle name="style1443038193460" xfId="328"/>
    <cellStyle name="style1443038193460 2" xfId="329"/>
    <cellStyle name="style1443038193528" xfId="330"/>
    <cellStyle name="style1443038193528 2" xfId="331"/>
    <cellStyle name="style1443038193587" xfId="332"/>
    <cellStyle name="style1443038193587 2" xfId="333"/>
    <cellStyle name="style1443038193681" xfId="334"/>
    <cellStyle name="style1443038193681 2" xfId="335"/>
    <cellStyle name="style1443038193758" xfId="336"/>
    <cellStyle name="style1443038193758 2" xfId="337"/>
    <cellStyle name="style1443038193801" xfId="338"/>
    <cellStyle name="style1443038193801 2" xfId="339"/>
    <cellStyle name="style1443038193913" xfId="340"/>
    <cellStyle name="style1443038193913 2" xfId="341"/>
    <cellStyle name="style1443038193976" xfId="342"/>
    <cellStyle name="style1443038193976 2" xfId="343"/>
    <cellStyle name="style1443038194027" xfId="344"/>
    <cellStyle name="style1443038194027 2" xfId="345"/>
    <cellStyle name="style1443038194066" xfId="346"/>
    <cellStyle name="style1443038194066 2" xfId="347"/>
    <cellStyle name="style1443038194112" xfId="348"/>
    <cellStyle name="style1443038194112 2" xfId="349"/>
    <cellStyle name="style1443038194152" xfId="350"/>
    <cellStyle name="style1443038194152 2" xfId="351"/>
    <cellStyle name="style1443038194188" xfId="352"/>
    <cellStyle name="style1443038194188 2" xfId="353"/>
    <cellStyle name="style1443038194223" xfId="354"/>
    <cellStyle name="style1443038194223 2" xfId="355"/>
    <cellStyle name="style1443038194262" xfId="356"/>
    <cellStyle name="style1443038194262 2" xfId="357"/>
    <cellStyle name="style1443038194292" xfId="358"/>
    <cellStyle name="style1443038194292 2" xfId="359"/>
    <cellStyle name="style1443038194328" xfId="360"/>
    <cellStyle name="style1443038194328 2" xfId="361"/>
    <cellStyle name="style1443038194364" xfId="362"/>
    <cellStyle name="style1443038194364 2" xfId="363"/>
    <cellStyle name="style1443038194402" xfId="364"/>
    <cellStyle name="style1443038194402 2" xfId="365"/>
    <cellStyle name="style1443038194449" xfId="366"/>
    <cellStyle name="style1443038194449 2" xfId="367"/>
    <cellStyle name="style1443038194543" xfId="368"/>
    <cellStyle name="style1443038194543 2" xfId="369"/>
    <cellStyle name="style1443038194584" xfId="370"/>
    <cellStyle name="style1443038194584 2" xfId="371"/>
    <cellStyle name="style1443038194628" xfId="372"/>
    <cellStyle name="style1443038194628 2" xfId="373"/>
    <cellStyle name="style1443038194669" xfId="374"/>
    <cellStyle name="style1443038194669 2" xfId="375"/>
    <cellStyle name="style1443038194708" xfId="376"/>
    <cellStyle name="style1443038194708 2" xfId="377"/>
    <cellStyle name="style1443038194741" xfId="378"/>
    <cellStyle name="style1443038194741 2" xfId="379"/>
    <cellStyle name="style1443038194779" xfId="380"/>
    <cellStyle name="style1443038194779 2" xfId="381"/>
    <cellStyle name="style1443038195031" xfId="382"/>
    <cellStyle name="style1443038195031 2" xfId="383"/>
    <cellStyle name="style1443038195070" xfId="384"/>
    <cellStyle name="style1443038195070 2" xfId="385"/>
    <cellStyle name="style1443038200176" xfId="386"/>
    <cellStyle name="style1443038200176 2" xfId="387"/>
    <cellStyle name="style1443038200223" xfId="388"/>
    <cellStyle name="style1443038200223 2" xfId="389"/>
    <cellStyle name="style1443038200274" xfId="390"/>
    <cellStyle name="style1443038200274 2" xfId="391"/>
    <cellStyle name="style1443038200332" xfId="392"/>
    <cellStyle name="style1443038200332 2" xfId="393"/>
    <cellStyle name="style1443038200376" xfId="394"/>
    <cellStyle name="style1443038200376 2" xfId="395"/>
    <cellStyle name="style1443038200419" xfId="396"/>
    <cellStyle name="style1443038200419 2" xfId="397"/>
    <cellStyle name="style1443038200467" xfId="398"/>
    <cellStyle name="style1443038200467 2" xfId="399"/>
    <cellStyle name="style1443038200557" xfId="400"/>
    <cellStyle name="style1443038200557 2" xfId="401"/>
    <cellStyle name="style1443038200603" xfId="402"/>
    <cellStyle name="style1443038200603 2" xfId="403"/>
    <cellStyle name="style1443038200646" xfId="404"/>
    <cellStyle name="style1443038200646 2" xfId="405"/>
    <cellStyle name="style1443038200717" xfId="406"/>
    <cellStyle name="style1443038200717 2" xfId="407"/>
    <cellStyle name="style1443038200760" xfId="408"/>
    <cellStyle name="style1443038200760 2" xfId="409"/>
    <cellStyle name="style1443038200798" xfId="410"/>
    <cellStyle name="style1443038200798 2" xfId="411"/>
    <cellStyle name="style1443038200844" xfId="412"/>
    <cellStyle name="style1443038200844 2" xfId="413"/>
    <cellStyle name="style1443038200881" xfId="414"/>
    <cellStyle name="style1443038200881 2" xfId="415"/>
    <cellStyle name="style1443038200927" xfId="416"/>
    <cellStyle name="style1443038200927 2" xfId="417"/>
    <cellStyle name="style1443038200967" xfId="418"/>
    <cellStyle name="style1443038200967 2" xfId="419"/>
    <cellStyle name="style1443038201003" xfId="420"/>
    <cellStyle name="style1443038201003 2" xfId="421"/>
    <cellStyle name="style1443038201045" xfId="422"/>
    <cellStyle name="style1443038201045 2" xfId="423"/>
    <cellStyle name="style1443038201088" xfId="424"/>
    <cellStyle name="style1443038201088 2" xfId="425"/>
    <cellStyle name="style1443038201173" xfId="426"/>
    <cellStyle name="style1443038201173 2" xfId="427"/>
    <cellStyle name="style1443038201230" xfId="428"/>
    <cellStyle name="style1443038201230 2" xfId="429"/>
    <cellStyle name="style1443038201282" xfId="430"/>
    <cellStyle name="style1443038201282 2" xfId="431"/>
    <cellStyle name="style1443038201328" xfId="432"/>
    <cellStyle name="style1443038201328 2" xfId="433"/>
    <cellStyle name="style1443038201381" xfId="434"/>
    <cellStyle name="style1443038201381 2" xfId="435"/>
    <cellStyle name="style1443038201431" xfId="436"/>
    <cellStyle name="style1443038201431 2" xfId="437"/>
    <cellStyle name="style1443038201511" xfId="438"/>
    <cellStyle name="style1443038201511 2" xfId="439"/>
    <cellStyle name="style1443038201554" xfId="440"/>
    <cellStyle name="style1443038201554 2" xfId="441"/>
    <cellStyle name="style1443038201603" xfId="442"/>
    <cellStyle name="style1443038201603 2" xfId="443"/>
    <cellStyle name="style1443038201647" xfId="444"/>
    <cellStyle name="style1443038201647 2" xfId="445"/>
    <cellStyle name="style1443038201690" xfId="446"/>
    <cellStyle name="style1443038201690 2" xfId="447"/>
    <cellStyle name="style1443038201734" xfId="448"/>
    <cellStyle name="style1443038201734 2" xfId="449"/>
    <cellStyle name="style1443038201781" xfId="450"/>
    <cellStyle name="style1443038201781 2" xfId="451"/>
    <cellStyle name="style1443038201895" xfId="452"/>
    <cellStyle name="style1443038201895 2" xfId="453"/>
    <cellStyle name="style1443038201938" xfId="454"/>
    <cellStyle name="style1443038201938 2" xfId="455"/>
    <cellStyle name="style1443038201986" xfId="456"/>
    <cellStyle name="style1443038201986 2" xfId="457"/>
    <cellStyle name="style1443038202039" xfId="458"/>
    <cellStyle name="style1443038202039 2" xfId="459"/>
    <cellStyle name="style1443038202094" xfId="460"/>
    <cellStyle name="style1443038202094 2" xfId="461"/>
    <cellStyle name="style1443038202138" xfId="462"/>
    <cellStyle name="style1443038202138 2" xfId="463"/>
    <cellStyle name="style1443038202180" xfId="464"/>
    <cellStyle name="style1443038202180 2" xfId="465"/>
    <cellStyle name="style1443038202228" xfId="466"/>
    <cellStyle name="style1443038202228 2" xfId="467"/>
    <cellStyle name="style1443038202267" xfId="468"/>
    <cellStyle name="style1443038202267 2" xfId="469"/>
    <cellStyle name="style1443038202312" xfId="470"/>
    <cellStyle name="style1443038202312 2" xfId="471"/>
    <cellStyle name="style1443038202355" xfId="472"/>
    <cellStyle name="style1443038202355 2" xfId="473"/>
    <cellStyle name="style1443038202398" xfId="474"/>
    <cellStyle name="style1443038202398 2" xfId="475"/>
    <cellStyle name="style1443038202658" xfId="476"/>
    <cellStyle name="style1443038202658 2" xfId="477"/>
    <cellStyle name="style1443038202830" xfId="478"/>
    <cellStyle name="style1443038202830 2" xfId="479"/>
    <cellStyle name="style1443038209959" xfId="480"/>
    <cellStyle name="style1443038209959 2" xfId="481"/>
    <cellStyle name="style1443038210005" xfId="482"/>
    <cellStyle name="style1443038210005 2" xfId="483"/>
    <cellStyle name="style1443038210046" xfId="484"/>
    <cellStyle name="style1443038210046 2" xfId="485"/>
    <cellStyle name="style1443038210134" xfId="486"/>
    <cellStyle name="style1443038210134 2" xfId="487"/>
    <cellStyle name="style1443038210176" xfId="488"/>
    <cellStyle name="style1443038210176 2" xfId="489"/>
    <cellStyle name="style1443038210217" xfId="490"/>
    <cellStyle name="style1443038210217 2" xfId="491"/>
    <cellStyle name="style1443038210277" xfId="492"/>
    <cellStyle name="style1443038210277 2" xfId="493"/>
    <cellStyle name="style1443038210325" xfId="494"/>
    <cellStyle name="style1443038210325 2" xfId="495"/>
    <cellStyle name="style1443038210375" xfId="496"/>
    <cellStyle name="style1443038210375 2" xfId="497"/>
    <cellStyle name="style1443038210448" xfId="498"/>
    <cellStyle name="style1443038210448 2" xfId="499"/>
    <cellStyle name="style1443038210495" xfId="500"/>
    <cellStyle name="style1443038210495 2" xfId="501"/>
    <cellStyle name="style1443038210544" xfId="502"/>
    <cellStyle name="style1443038210544 2" xfId="503"/>
    <cellStyle name="style1443038210602" xfId="504"/>
    <cellStyle name="style1443038210602 2" xfId="505"/>
    <cellStyle name="style1443038210648" xfId="506"/>
    <cellStyle name="style1443038210648 2" xfId="507"/>
    <cellStyle name="style1443038210686" xfId="508"/>
    <cellStyle name="style1443038210686 2" xfId="509"/>
    <cellStyle name="style1443038210772" xfId="510"/>
    <cellStyle name="style1443038210772 2" xfId="511"/>
    <cellStyle name="style1443038210813" xfId="512"/>
    <cellStyle name="style1443038210813 2" xfId="513"/>
    <cellStyle name="style1443038210863" xfId="514"/>
    <cellStyle name="style1443038210863 2" xfId="515"/>
    <cellStyle name="style1443038210910" xfId="516"/>
    <cellStyle name="style1443038210910 2" xfId="517"/>
    <cellStyle name="style1443038210954" xfId="518"/>
    <cellStyle name="style1443038210954 2" xfId="519"/>
    <cellStyle name="style1443038211000" xfId="520"/>
    <cellStyle name="style1443038211000 2" xfId="521"/>
    <cellStyle name="style1443038211040" xfId="522"/>
    <cellStyle name="style1443038211040 2" xfId="523"/>
    <cellStyle name="style1443038211093" xfId="524"/>
    <cellStyle name="style1443038211093 2" xfId="525"/>
    <cellStyle name="style1443038211142" xfId="526"/>
    <cellStyle name="style1443038211142 2" xfId="527"/>
    <cellStyle name="style1443038211193" xfId="528"/>
    <cellStyle name="style1443038211193 2" xfId="529"/>
    <cellStyle name="style1443038211390" xfId="530"/>
    <cellStyle name="style1443038211390 2" xfId="531"/>
    <cellStyle name="style1443038211437" xfId="532"/>
    <cellStyle name="style1443038211437 2" xfId="533"/>
    <cellStyle name="style1443038211489" xfId="534"/>
    <cellStyle name="style1443038211489 2" xfId="535"/>
    <cellStyle name="style1443038211533" xfId="536"/>
    <cellStyle name="style1443038211533 2" xfId="537"/>
    <cellStyle name="style1443038211622" xfId="538"/>
    <cellStyle name="style1443038211622 2" xfId="539"/>
    <cellStyle name="style1443038211659" xfId="540"/>
    <cellStyle name="style1443038211659 2" xfId="541"/>
    <cellStyle name="style1443038211694" xfId="542"/>
    <cellStyle name="style1443038211694 2" xfId="543"/>
    <cellStyle name="style1443038211731" xfId="544"/>
    <cellStyle name="style1443038211731 2" xfId="545"/>
    <cellStyle name="style1443038211767" xfId="546"/>
    <cellStyle name="style1443038211767 2" xfId="547"/>
    <cellStyle name="style1443038211803" xfId="548"/>
    <cellStyle name="style1443038211803 2" xfId="549"/>
    <cellStyle name="style1443038211837" xfId="550"/>
    <cellStyle name="style1443038211837 2" xfId="551"/>
    <cellStyle name="style1443038211918" xfId="552"/>
    <cellStyle name="style1443038211918 2" xfId="553"/>
    <cellStyle name="style1443038211951" xfId="554"/>
    <cellStyle name="style1443038211951 2" xfId="555"/>
    <cellStyle name="style1443038211989" xfId="556"/>
    <cellStyle name="style1443038211989 2" xfId="557"/>
    <cellStyle name="style1443038212029" xfId="558"/>
    <cellStyle name="style1443038212029 2" xfId="559"/>
    <cellStyle name="style1443038212071" xfId="560"/>
    <cellStyle name="style1443038212071 2" xfId="561"/>
    <cellStyle name="style1443038212109" xfId="562"/>
    <cellStyle name="style1443038212109 2" xfId="563"/>
    <cellStyle name="style1443038212158" xfId="564"/>
    <cellStyle name="style1443038212158 2" xfId="565"/>
    <cellStyle name="style1443038212194" xfId="566"/>
    <cellStyle name="style1443038212194 2" xfId="567"/>
    <cellStyle name="style1443038212229" xfId="568"/>
    <cellStyle name="style1443038212229 2" xfId="569"/>
    <cellStyle name="style1443038212262" xfId="570"/>
    <cellStyle name="style1443038212262 2" xfId="571"/>
    <cellStyle name="style1443038212297" xfId="572"/>
    <cellStyle name="style1443038212297 2" xfId="573"/>
    <cellStyle name="style1443038212336" xfId="574"/>
    <cellStyle name="style1443038212336 2" xfId="575"/>
    <cellStyle name="style1443038212381" xfId="576"/>
    <cellStyle name="style1443038212381 2" xfId="577"/>
    <cellStyle name="style1443038212423" xfId="578"/>
    <cellStyle name="style1443038212423 2" xfId="579"/>
    <cellStyle name="style1443038212730" xfId="580"/>
    <cellStyle name="style1443038212730 2" xfId="581"/>
    <cellStyle name="TABULADO" xfId="147"/>
    <cellStyle name="Texto de advertencia" xfId="163" builtinId="11" customBuiltin="1"/>
    <cellStyle name="Texto explicativo" xfId="165" builtinId="53" customBuiltin="1"/>
    <cellStyle name="Title" xfId="148"/>
    <cellStyle name="Título" xfId="150" builtinId="15" customBuiltin="1"/>
    <cellStyle name="Título 1" xfId="151" builtinId="16" customBuiltin="1"/>
    <cellStyle name="Título 2" xfId="152" builtinId="17" customBuiltin="1"/>
    <cellStyle name="Título 3" xfId="153" builtinId="18" customBuiltin="1"/>
    <cellStyle name="Total" xfId="166" builtinId="25" customBuiltin="1"/>
    <cellStyle name="Warning Text" xfId="149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BE5F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</dxfs>
  <tableStyles count="6" defaultTableStyle="TableStyleMedium2" defaultPivotStyle="PivotStyleLight16">
    <tableStyle name="Estilo de tabla 1" pivot="0" count="2">
      <tableStyleElement type="firstRowStripe" dxfId="31"/>
      <tableStyleElement type="secondRowStripe" dxfId="30"/>
    </tableStyle>
    <tableStyle name="Estilo de tabla 1 2" pivot="0" count="2">
      <tableStyleElement type="firstRowStripe" dxfId="29"/>
      <tableStyleElement type="secondRowStripe" dxfId="28"/>
    </tableStyle>
    <tableStyle name="Estilo de tabla 1 3" pivot="0" count="2">
      <tableStyleElement type="firstRowStripe" dxfId="27"/>
      <tableStyleElement type="secondRowStripe" dxfId="26"/>
    </tableStyle>
    <tableStyle name="Jhon" pivot="0" count="2">
      <tableStyleElement type="firstRowStripe" dxfId="25"/>
      <tableStyleElement type="secondRowStripe" dxfId="24"/>
    </tableStyle>
    <tableStyle name="pa" pivot="0" count="1">
      <tableStyleElement type="secondRowStripe" dxfId="23"/>
    </tableStyle>
    <tableStyle name="Patty" pivot="0" count="1"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560927</xdr:colOff>
      <xdr:row>20</xdr:row>
      <xdr:rowOff>169343</xdr:rowOff>
    </xdr:from>
    <xdr:to>
      <xdr:col>1</xdr:col>
      <xdr:colOff>687927</xdr:colOff>
      <xdr:row>21</xdr:row>
      <xdr:rowOff>137593</xdr:rowOff>
    </xdr:to>
    <xdr:sp macro="" textlink="">
      <xdr:nvSpPr>
        <xdr:cNvPr id="3" name="9 CuadroTexto"/>
        <xdr:cNvSpPr txBox="1"/>
      </xdr:nvSpPr>
      <xdr:spPr>
        <a:xfrm>
          <a:off x="3513677" y="4960418"/>
          <a:ext cx="127000" cy="14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C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685799</xdr:colOff>
      <xdr:row>19</xdr:row>
      <xdr:rowOff>114300</xdr:rowOff>
    </xdr:from>
    <xdr:to>
      <xdr:col>9</xdr:col>
      <xdr:colOff>114300</xdr:colOff>
      <xdr:row>20</xdr:row>
      <xdr:rowOff>160020</xdr:rowOff>
    </xdr:to>
    <xdr:sp macro="" textlink="">
      <xdr:nvSpPr>
        <xdr:cNvPr id="2" name="1 CuadroTexto"/>
        <xdr:cNvSpPr txBox="1"/>
      </xdr:nvSpPr>
      <xdr:spPr>
        <a:xfrm>
          <a:off x="10506074" y="4829175"/>
          <a:ext cx="1638301" cy="22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C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52</xdr:row>
      <xdr:rowOff>76203</xdr:rowOff>
    </xdr:from>
    <xdr:to>
      <xdr:col>9</xdr:col>
      <xdr:colOff>104775</xdr:colOff>
      <xdr:row>60</xdr:row>
      <xdr:rowOff>1</xdr:rowOff>
    </xdr:to>
    <xdr:sp macro="" textlink="">
      <xdr:nvSpPr>
        <xdr:cNvPr id="2" name="1 CuadroTexto"/>
        <xdr:cNvSpPr txBox="1"/>
      </xdr:nvSpPr>
      <xdr:spPr>
        <a:xfrm>
          <a:off x="352425" y="10382253"/>
          <a:ext cx="8515350" cy="838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el año 2014 la razón de mortalidad infantil es de 8,35 defunciones infantiles</a:t>
          </a:r>
          <a:r>
            <a:rPr lang="es-ES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cada 1.000 nacimientos, siendo </a:t>
          </a:r>
          <a:r>
            <a:rPr lang="es-ES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principal causa</a:t>
          </a:r>
          <a:r>
            <a:rPr lang="es-ES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mortalidad  infantil, dificultad respiratoria, con un total de 414 defunciones distribuidas en 246 para el caso de hombres y 168 para el caso de mujeres, lo que representa un total de 14,68% y una razón de mortalidad  de 1,23 por </a:t>
          </a:r>
          <a:r>
            <a:rPr lang="es-ES" sz="800" baseline="0" noProof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distribuidas en 100 para e caso de hombres y 83 para el caso de mujeres, representando un total de 6,49% </a:t>
          </a: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una razón de mortalidad  de 0,54 por cada 1.000 nacimientos</a:t>
          </a:r>
          <a:r>
            <a:rPr lang="es-ES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el mismo año</a:t>
          </a: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la neumonía bacteriana, no clasificada en otra parte </a:t>
          </a:r>
          <a:r>
            <a:rPr lang="es-ES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registra como la causa de menor ocurrencia con un total de 21 defunciones, lo que genera un porcentaje de 0,74% y una razón de mortalidad de  0,06 por cada 1.000 nacimientos. </a:t>
          </a:r>
          <a:endParaRPr lang="es-E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montenegro\AppData\Local\Microsoft\Windows\Temporary%20Internet%20Files\Content.Outlook\QXZ9XNXD\INEC%202014\Anuarios%20Estad&#237;sticos\Ecuador\Estadisticas%20de%20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PC"/>
      <sheetName val="Canasta Básica"/>
      <sheetName val="Canasta Familiar"/>
      <sheetName val="IPP"/>
      <sheetName val="IBRE-I (1)"/>
      <sheetName val="IBRE-I (2)"/>
      <sheetName val="IBRE-I (3)"/>
      <sheetName val="IPCO"/>
      <sheetName val="IPCO1"/>
      <sheetName val="IPCO2"/>
      <sheetName val="IAE (1)"/>
      <sheetName val="IAE (2)"/>
      <sheetName val="IAE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9" name="Tabla3337" displayName="Tabla3337" ref="A8:J22" headerRowCount="0" totalsRowShown="0" headerRowDxfId="21" dataDxfId="20">
  <tableColumns count="10">
    <tableColumn id="1" name="Columna1" headerRowDxfId="19" dataDxfId="18"/>
    <tableColumn id="2" name="Columna2" headerRowDxfId="17" dataDxfId="16" headerRowCellStyle="Normal_Hoja1" dataCellStyle="Normal_Hoja1"/>
    <tableColumn id="3" name="Columna3" headerRowDxfId="15" dataDxfId="14" headerRowCellStyle="Normal_Hoja1"/>
    <tableColumn id="4" name="Columna4" headerRowDxfId="13" dataDxfId="12" headerRowCellStyle="Normal_Hoja1"/>
    <tableColumn id="5" name="Columna5" headerRowDxfId="11" dataDxfId="10" headerRowCellStyle="Normal_Hoja1" dataCellStyle="Normal_Hoja1"/>
    <tableColumn id="6" name="Columna6" headerRowDxfId="9" dataDxfId="8" headerRowCellStyle="Normal_Hoja1"/>
    <tableColumn id="7" name="Columna7" headerRowDxfId="7" dataDxfId="6" headerRowCellStyle="Normal_Hoja1"/>
    <tableColumn id="8" name="Columna8" headerRowDxfId="5" dataDxfId="4" headerRowCellStyle="Normal_Hoja1" dataCellStyle="Normal_Hoja1"/>
    <tableColumn id="9" name="Columna9" headerRowDxfId="3" dataDxfId="2" headerRowCellStyle="Normal_Hoja1" dataCellStyle="Normal_Hoja1"/>
    <tableColumn id="10" name="Columna10" headerRowDxfId="1" dataDxfId="0" headerRowCellStyle="Normal_Hoja1" dataCellStyle="Normal_Hoja1"/>
  </tableColumns>
  <tableStyleInfo name="Jhon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43"/>
  <sheetViews>
    <sheetView showGridLines="0" tabSelected="1" topLeftCell="A31" zoomScaleNormal="100" workbookViewId="0">
      <selection activeCell="A42" sqref="A42"/>
    </sheetView>
  </sheetViews>
  <sheetFormatPr baseColWidth="10" defaultRowHeight="15"/>
  <cols>
    <col min="1" max="1" width="24.5703125" bestFit="1" customWidth="1"/>
    <col min="6" max="6" width="14.42578125" bestFit="1" customWidth="1"/>
  </cols>
  <sheetData>
    <row r="1" spans="1:21" ht="6" customHeight="1"/>
    <row r="2" spans="1:21" s="92" customFormat="1" ht="18">
      <c r="A2" s="181" t="s">
        <v>148</v>
      </c>
      <c r="B2" s="80" t="s">
        <v>78</v>
      </c>
    </row>
    <row r="3" spans="1:21" s="92" customFormat="1">
      <c r="A3" s="194"/>
      <c r="B3" s="87"/>
    </row>
    <row r="4" spans="1:21" s="92" customFormat="1">
      <c r="A4" s="9" t="s">
        <v>147</v>
      </c>
      <c r="B4" s="195" t="s">
        <v>151</v>
      </c>
    </row>
    <row r="5" spans="1:21" s="92" customFormat="1">
      <c r="A5" s="9"/>
      <c r="B5" s="195"/>
    </row>
    <row r="6" spans="1:21" s="92" customFormat="1">
      <c r="A6" s="16" t="s">
        <v>522</v>
      </c>
      <c r="B6" s="503" t="s">
        <v>411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 s="92" customFormat="1">
      <c r="A7" s="16" t="s">
        <v>523</v>
      </c>
      <c r="B7" s="503" t="s">
        <v>411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 s="92" customFormat="1">
      <c r="A8" s="16" t="s">
        <v>524</v>
      </c>
      <c r="B8" s="503" t="s">
        <v>411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</row>
    <row r="9" spans="1:21" s="92" customFormat="1">
      <c r="A9" s="16" t="s">
        <v>525</v>
      </c>
      <c r="B9" s="503" t="s">
        <v>411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</row>
    <row r="10" spans="1:21" s="92" customFormat="1">
      <c r="A10" s="16" t="s">
        <v>526</v>
      </c>
      <c r="B10" s="503" t="s">
        <v>411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</row>
    <row r="11" spans="1:21" s="92" customFormat="1">
      <c r="A11" s="16" t="s">
        <v>527</v>
      </c>
      <c r="B11" s="503" t="s">
        <v>411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</row>
    <row r="12" spans="1:21" s="92" customFormat="1">
      <c r="A12" s="16" t="s">
        <v>80</v>
      </c>
      <c r="B12" s="503" t="s">
        <v>412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1" s="92" customFormat="1">
      <c r="A13" s="16" t="s">
        <v>81</v>
      </c>
      <c r="B13" s="503" t="s">
        <v>413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1" s="92" customFormat="1">
      <c r="A14" s="16" t="s">
        <v>82</v>
      </c>
      <c r="B14" s="503" t="s">
        <v>414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1" s="92" customFormat="1">
      <c r="A15" s="16" t="s">
        <v>150</v>
      </c>
      <c r="B15" s="503" t="s">
        <v>506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</row>
    <row r="16" spans="1:21" s="92" customFormat="1">
      <c r="A16" s="16" t="s">
        <v>144</v>
      </c>
      <c r="B16" s="503" t="s">
        <v>415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22" s="92" customFormat="1">
      <c r="A17" s="16" t="s">
        <v>145</v>
      </c>
      <c r="B17" s="503" t="s">
        <v>507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</row>
    <row r="18" spans="1:22" s="87" customFormat="1" ht="14.25"/>
    <row r="19" spans="1:22" s="225" customFormat="1">
      <c r="A19" s="9" t="s">
        <v>65</v>
      </c>
      <c r="B19" s="195" t="s">
        <v>39</v>
      </c>
      <c r="C19" s="2"/>
      <c r="D19" s="2"/>
      <c r="E19" s="2"/>
      <c r="F19" s="194"/>
      <c r="G19" s="194"/>
      <c r="H19" s="194"/>
      <c r="I19" s="194"/>
    </row>
    <row r="20" spans="1:22" s="225" customFormat="1">
      <c r="A20" s="9"/>
      <c r="B20" s="195"/>
      <c r="C20" s="2"/>
      <c r="D20" s="2"/>
      <c r="E20" s="2"/>
      <c r="F20" s="194"/>
      <c r="G20" s="194"/>
      <c r="H20" s="194"/>
      <c r="I20" s="194"/>
    </row>
    <row r="21" spans="1:22" s="92" customFormat="1">
      <c r="A21" s="180" t="s">
        <v>1</v>
      </c>
      <c r="B21" s="503" t="s">
        <v>416</v>
      </c>
      <c r="C21" s="15"/>
      <c r="D21" s="15"/>
      <c r="E21" s="15"/>
      <c r="F21" s="15"/>
      <c r="G21" s="15"/>
      <c r="H21" s="15"/>
    </row>
    <row r="22" spans="1:22" s="92" customFormat="1" ht="15" customHeight="1">
      <c r="A22" s="180" t="s">
        <v>213</v>
      </c>
      <c r="B22" s="503" t="s">
        <v>226</v>
      </c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</row>
    <row r="23" spans="1:22" s="92" customFormat="1" ht="15" customHeight="1">
      <c r="A23" s="180" t="s">
        <v>225</v>
      </c>
      <c r="B23" s="503" t="s">
        <v>227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92" customFormat="1">
      <c r="A24" s="180"/>
      <c r="B24" s="1"/>
      <c r="C24" s="504"/>
      <c r="D24" s="504"/>
      <c r="E24" s="504"/>
    </row>
    <row r="25" spans="1:22" s="92" customFormat="1">
      <c r="A25" s="9" t="s">
        <v>64</v>
      </c>
      <c r="B25" s="195" t="s">
        <v>38</v>
      </c>
      <c r="C25" s="504"/>
      <c r="D25" s="504"/>
      <c r="E25" s="504"/>
    </row>
    <row r="26" spans="1:22" s="92" customFormat="1">
      <c r="A26" s="9"/>
      <c r="B26" s="195"/>
      <c r="C26" s="504"/>
      <c r="D26" s="504"/>
      <c r="E26" s="504"/>
    </row>
    <row r="27" spans="1:22" s="92" customFormat="1">
      <c r="A27" s="180" t="s">
        <v>4</v>
      </c>
      <c r="B27" s="503" t="s">
        <v>417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1:22" s="225" customFormat="1" ht="15" customHeight="1">
      <c r="A28" s="180" t="s">
        <v>231</v>
      </c>
      <c r="B28" s="503" t="s">
        <v>418</v>
      </c>
      <c r="C28" s="505"/>
      <c r="D28" s="505"/>
      <c r="E28" s="505"/>
      <c r="F28" s="505"/>
      <c r="G28" s="92"/>
      <c r="H28" s="92"/>
      <c r="I28" s="92"/>
      <c r="J28" s="92"/>
      <c r="K28" s="92"/>
      <c r="L28" s="92"/>
      <c r="M28" s="92"/>
    </row>
    <row r="29" spans="1:22" s="225" customFormat="1">
      <c r="A29" s="180" t="s">
        <v>296</v>
      </c>
      <c r="B29" s="503" t="s">
        <v>232</v>
      </c>
      <c r="C29" s="506"/>
      <c r="D29" s="506"/>
      <c r="E29" s="506"/>
      <c r="F29" s="506"/>
      <c r="G29" s="92"/>
      <c r="H29" s="92"/>
      <c r="I29" s="92"/>
      <c r="J29" s="92"/>
      <c r="K29" s="92"/>
      <c r="L29" s="92"/>
      <c r="M29" s="92"/>
    </row>
    <row r="30" spans="1:22" s="225" customFormat="1" ht="15" customHeight="1">
      <c r="A30" s="180" t="s">
        <v>302</v>
      </c>
      <c r="B30" s="503" t="s">
        <v>419</v>
      </c>
      <c r="C30" s="505"/>
      <c r="D30" s="505"/>
      <c r="E30" s="505"/>
      <c r="F30" s="505"/>
      <c r="G30" s="92"/>
      <c r="H30" s="92"/>
      <c r="I30" s="92"/>
      <c r="J30" s="92"/>
      <c r="K30" s="92"/>
      <c r="L30" s="92"/>
      <c r="M30" s="92"/>
    </row>
    <row r="31" spans="1:22" s="225" customFormat="1" ht="15" customHeight="1">
      <c r="A31" s="180" t="s">
        <v>313</v>
      </c>
      <c r="B31" s="503" t="s">
        <v>420</v>
      </c>
      <c r="C31" s="505"/>
      <c r="D31" s="505"/>
      <c r="E31" s="505"/>
      <c r="F31" s="505"/>
      <c r="G31" s="92"/>
      <c r="H31" s="92"/>
      <c r="I31" s="92"/>
      <c r="J31" s="92"/>
      <c r="K31" s="92"/>
      <c r="L31" s="92"/>
      <c r="M31" s="92"/>
    </row>
    <row r="32" spans="1:22" s="225" customFormat="1" ht="15" customHeight="1">
      <c r="A32" s="180" t="s">
        <v>372</v>
      </c>
      <c r="B32" s="503" t="s">
        <v>421</v>
      </c>
      <c r="C32" s="505"/>
      <c r="D32" s="505"/>
      <c r="E32" s="505"/>
      <c r="F32" s="505"/>
      <c r="G32" s="505"/>
      <c r="H32" s="505"/>
      <c r="I32" s="92"/>
      <c r="J32" s="92"/>
      <c r="K32" s="92"/>
      <c r="L32" s="92"/>
      <c r="M32" s="92"/>
    </row>
    <row r="33" spans="1:13" s="225" customFormat="1" ht="15" customHeight="1">
      <c r="A33" s="180" t="s">
        <v>403</v>
      </c>
      <c r="B33" s="503" t="s">
        <v>422</v>
      </c>
      <c r="C33" s="505"/>
      <c r="D33" s="505"/>
      <c r="E33" s="505"/>
      <c r="F33" s="505"/>
      <c r="G33" s="505"/>
      <c r="H33" s="505"/>
      <c r="I33" s="92"/>
      <c r="J33" s="92"/>
      <c r="K33" s="92"/>
      <c r="L33" s="92"/>
      <c r="M33" s="92"/>
    </row>
    <row r="34" spans="1:13" s="225" customFormat="1" ht="15" customHeight="1">
      <c r="A34" s="180"/>
      <c r="B34" s="1"/>
      <c r="C34" s="504"/>
      <c r="D34" s="504"/>
      <c r="E34" s="504"/>
      <c r="F34" s="507"/>
      <c r="G34" s="507"/>
      <c r="H34" s="507"/>
      <c r="I34" s="194"/>
    </row>
    <row r="35" spans="1:13" s="92" customFormat="1">
      <c r="A35" s="9" t="s">
        <v>63</v>
      </c>
      <c r="B35" s="513" t="s">
        <v>40</v>
      </c>
      <c r="C35" s="513"/>
      <c r="D35" s="513"/>
      <c r="E35" s="513"/>
      <c r="F35" s="513"/>
      <c r="G35" s="513"/>
      <c r="H35" s="513"/>
      <c r="I35" s="513"/>
      <c r="J35" s="513"/>
      <c r="K35" s="225"/>
      <c r="L35" s="225"/>
      <c r="M35" s="225"/>
    </row>
    <row r="36" spans="1:13" s="92" customFormat="1">
      <c r="A36" s="9"/>
      <c r="B36" s="507"/>
      <c r="C36" s="507"/>
      <c r="D36" s="507"/>
      <c r="E36" s="507"/>
    </row>
    <row r="37" spans="1:13" s="225" customFormat="1">
      <c r="A37" s="81" t="s">
        <v>2</v>
      </c>
      <c r="B37" s="503" t="s">
        <v>423</v>
      </c>
      <c r="C37" s="508"/>
      <c r="D37" s="508"/>
      <c r="E37" s="508"/>
      <c r="F37" s="508"/>
      <c r="G37" s="508"/>
      <c r="H37" s="508"/>
      <c r="I37" s="508"/>
      <c r="J37" s="92"/>
      <c r="K37" s="92"/>
      <c r="L37" s="92"/>
      <c r="M37" s="92"/>
    </row>
    <row r="38" spans="1:13" s="225" customFormat="1">
      <c r="A38" s="81" t="s">
        <v>410</v>
      </c>
      <c r="B38" s="503" t="s">
        <v>424</v>
      </c>
      <c r="C38" s="509"/>
      <c r="D38" s="509"/>
      <c r="E38" s="509"/>
      <c r="F38" s="509"/>
      <c r="G38" s="509"/>
      <c r="H38" s="509"/>
      <c r="I38" s="509"/>
      <c r="J38" s="509"/>
      <c r="K38" s="509"/>
      <c r="L38" s="92"/>
      <c r="M38" s="92"/>
    </row>
    <row r="39" spans="1:13" s="225" customFormat="1" ht="15" customHeight="1">
      <c r="A39" s="81"/>
      <c r="B39" s="510"/>
      <c r="C39" s="504"/>
      <c r="D39" s="504"/>
      <c r="E39" s="504"/>
      <c r="F39" s="507"/>
      <c r="G39" s="507"/>
      <c r="H39" s="507"/>
      <c r="I39" s="194"/>
    </row>
    <row r="40" spans="1:13" s="511" customFormat="1">
      <c r="A40" s="9" t="s">
        <v>62</v>
      </c>
      <c r="B40" s="513" t="s">
        <v>41</v>
      </c>
      <c r="C40" s="513"/>
      <c r="D40" s="513"/>
      <c r="E40" s="513"/>
      <c r="F40" s="513"/>
      <c r="G40" s="513"/>
      <c r="H40" s="513"/>
      <c r="I40" s="513"/>
      <c r="J40" s="513"/>
      <c r="K40" s="225"/>
      <c r="L40" s="225"/>
      <c r="M40" s="225"/>
    </row>
    <row r="41" spans="1:13" s="511" customFormat="1">
      <c r="A41" s="9"/>
      <c r="B41" s="507"/>
      <c r="C41" s="507"/>
      <c r="D41" s="507"/>
      <c r="E41" s="507"/>
    </row>
    <row r="42" spans="1:13" s="511" customFormat="1">
      <c r="A42" s="81" t="s">
        <v>3</v>
      </c>
      <c r="B42" s="503" t="s">
        <v>425</v>
      </c>
      <c r="C42" s="512"/>
      <c r="D42" s="512"/>
      <c r="E42" s="512"/>
      <c r="F42" s="512"/>
    </row>
    <row r="43" spans="1:13" s="511" customFormat="1">
      <c r="A43" s="81"/>
      <c r="B43" s="510"/>
    </row>
  </sheetData>
  <mergeCells count="2">
    <mergeCell ref="B35:J35"/>
    <mergeCell ref="B40:J40"/>
  </mergeCells>
  <hyperlinks>
    <hyperlink ref="B6" location="'1.1.1 (2010-2011) '!A3" display="Proyección de la población según provincia por grupos etarios, año 2010"/>
    <hyperlink ref="B12" location="'1.1.2'!A1" display="Proyección población según grupos etarios por sexo a nivel nacional, periodo 2010 - 2020"/>
    <hyperlink ref="B13" location="'1.1.3'!A3" display="Proyección población según grupos etarios por sexo a nivel urbano, periodo 2010 - 2020  "/>
    <hyperlink ref="B14" location="'1.1.4'!A3" display="Proyección población según grupos etarios por sexo a nivel rural, periodo 2010 - 2020"/>
    <hyperlink ref="B15" location="'1.1.5 '!A3" display="Proyección de principales indicadores demográficos a nivel nacional y provincial, periodo 2010 - 2020"/>
    <hyperlink ref="B16" location="'1.1.6'!A3" display="Tasa global de fecundidad según provincia período 2010 - 2020 (tasa por 1000)"/>
    <hyperlink ref="B17" location="'1.1.7 '!A3" display="Esperanza de vida por sexo a nivel provincial, periodo 2010 - 2020"/>
    <hyperlink ref="B21" location="'1.2.1 '!A3" display="Nacimientos y tasa de natalidad, periodo 2000 - 2014"/>
    <hyperlink ref="B22" location="'1.2.2'!A3" display="Tasa especifica de nacimientos de adolescentes a nivel nacional, periodo 2000-2014"/>
    <hyperlink ref="B23" location="'1.2.3'!A3" display="Porcentaje de nacimientos, según asistencia de personal médico en el parto a nivel nacional, periodo 2000-2014"/>
    <hyperlink ref="B27" location="'1.3.1'!A3" display="Mortalidad general, femenina, masculina, infantil y materna, periodo 2000 - 2014 "/>
    <hyperlink ref="B28" location="'1.3.2'!A3" display="Principales causas  de mortalidad general año 2014"/>
    <hyperlink ref="B29" location="'1.3.3'!A3" display="Número de muertes fetales a nivel nacional, periodo 2000 - 2014 "/>
    <hyperlink ref="B30" location="'1.3.4'!A3" display="Principales causas de mortalidad masculina año 2014"/>
    <hyperlink ref="B31" location="'1.3.5'!A3" display="Principales causas de mortalidad femenina año 2014"/>
    <hyperlink ref="B32" location="'1.3.6'!A3" display="Principales causas de mortalidad infantil  ecuador 2014"/>
    <hyperlink ref="B33" location="'1.3.7'!A3" display="Principales causas de muerte materna ecuador 2014"/>
    <hyperlink ref="B37" location="'1.4.1'!A3" display="Entradas y salidas del país de ecuatorianos y extranjeros, periodo 2000 - 2014"/>
    <hyperlink ref="B38" location="'1.4.2'!A3" display="Entrada, salida y saldo bruto migratorio, periodo 2000-2014"/>
    <hyperlink ref="B42" location="'1.5.1 '!A3" display="Matrimonios y divorcios a nivel nacional, periodo 2000 - 2014"/>
    <hyperlink ref="B7" location="'1.1.1 (2012-2013)'!A3" display="Proyección de la población según provincia por grupos etarios, año 2010"/>
    <hyperlink ref="B8" location="'1.1.1 (2014-2015)'!A3" display="Proyección de la población según provincia por grupos etarios, año 2010"/>
    <hyperlink ref="B9" location="'1.1.1 (2016-2017)'!A3" display="Proyección de la población según provincia por grupos etarios, año 2010"/>
    <hyperlink ref="B10" location="'1.1.1 (2018-2019) '!A3" display="Proyección de la población según provincia por grupos etarios, año 2010"/>
    <hyperlink ref="B11" location="'1.1.1 (2020)'!A3" display="Proyección de la población según provincia por grupos etarios, año 2010"/>
  </hyperlink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GridLines="0" topLeftCell="H1" zoomScale="85" zoomScaleNormal="85" zoomScaleSheetLayoutView="100" workbookViewId="0">
      <selection activeCell="U7" sqref="U7"/>
    </sheetView>
  </sheetViews>
  <sheetFormatPr baseColWidth="10" defaultRowHeight="14.25"/>
  <cols>
    <col min="1" max="1" width="11.5703125" style="34" customWidth="1"/>
    <col min="2" max="3" width="13.42578125" style="34" bestFit="1" customWidth="1"/>
    <col min="4" max="4" width="14.42578125" style="34" bestFit="1" customWidth="1"/>
    <col min="5" max="6" width="13.42578125" style="34" bestFit="1" customWidth="1"/>
    <col min="7" max="7" width="14.42578125" style="34" bestFit="1" customWidth="1"/>
    <col min="8" max="9" width="13.42578125" style="34" bestFit="1" customWidth="1"/>
    <col min="10" max="10" width="14.42578125" style="34" bestFit="1" customWidth="1"/>
    <col min="11" max="12" width="13.42578125" style="34" bestFit="1" customWidth="1"/>
    <col min="13" max="13" width="14.42578125" style="34" bestFit="1" customWidth="1"/>
    <col min="14" max="15" width="13.42578125" style="34" bestFit="1" customWidth="1"/>
    <col min="16" max="16" width="14.42578125" style="34" bestFit="1" customWidth="1"/>
    <col min="17" max="18" width="13.42578125" style="34" bestFit="1" customWidth="1"/>
    <col min="19" max="19" width="14.42578125" style="34" bestFit="1" customWidth="1"/>
    <col min="20" max="34" width="8.5703125" style="34" customWidth="1"/>
    <col min="35" max="35" width="1.28515625" style="34" customWidth="1"/>
    <col min="36" max="16384" width="11.42578125" style="34"/>
  </cols>
  <sheetData>
    <row r="1" spans="1:34" ht="6" customHeight="1"/>
    <row r="2" spans="1:34" ht="15">
      <c r="A2" s="358" t="s">
        <v>82</v>
      </c>
      <c r="B2" s="47"/>
      <c r="C2" s="47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15">
      <c r="A3" s="521" t="s">
        <v>179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</row>
    <row r="4" spans="1:34" ht="15">
      <c r="A4" s="521" t="s">
        <v>181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34">
      <c r="A5" s="525" t="s">
        <v>157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</row>
    <row r="6" spans="1:34">
      <c r="A6" s="461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</row>
    <row r="7" spans="1:34" ht="15">
      <c r="A7" s="522" t="s">
        <v>83</v>
      </c>
      <c r="B7" s="524">
        <v>2010</v>
      </c>
      <c r="C7" s="524"/>
      <c r="D7" s="524"/>
      <c r="E7" s="519">
        <v>2011</v>
      </c>
      <c r="F7" s="519"/>
      <c r="G7" s="519"/>
      <c r="H7" s="519">
        <v>2012</v>
      </c>
      <c r="I7" s="519"/>
      <c r="J7" s="519"/>
      <c r="K7" s="519">
        <v>2013</v>
      </c>
      <c r="L7" s="519"/>
      <c r="M7" s="519"/>
      <c r="N7" s="519">
        <v>2014</v>
      </c>
      <c r="O7" s="519"/>
      <c r="P7" s="519"/>
      <c r="Q7" s="519">
        <v>2015</v>
      </c>
      <c r="R7" s="519"/>
      <c r="S7" s="519"/>
      <c r="U7" s="179" t="s">
        <v>149</v>
      </c>
    </row>
    <row r="8" spans="1:34" ht="15">
      <c r="A8" s="522"/>
      <c r="B8" s="36" t="s">
        <v>60</v>
      </c>
      <c r="C8" s="36" t="s">
        <v>61</v>
      </c>
      <c r="D8" s="36" t="s">
        <v>44</v>
      </c>
      <c r="E8" s="36" t="s">
        <v>60</v>
      </c>
      <c r="F8" s="36" t="s">
        <v>61</v>
      </c>
      <c r="G8" s="36" t="s">
        <v>44</v>
      </c>
      <c r="H8" s="36" t="s">
        <v>60</v>
      </c>
      <c r="I8" s="36" t="s">
        <v>61</v>
      </c>
      <c r="J8" s="36" t="s">
        <v>44</v>
      </c>
      <c r="K8" s="36" t="s">
        <v>60</v>
      </c>
      <c r="L8" s="36" t="s">
        <v>61</v>
      </c>
      <c r="M8" s="36" t="s">
        <v>44</v>
      </c>
      <c r="N8" s="36" t="s">
        <v>60</v>
      </c>
      <c r="O8" s="36" t="s">
        <v>61</v>
      </c>
      <c r="P8" s="36" t="s">
        <v>44</v>
      </c>
      <c r="Q8" s="36" t="s">
        <v>60</v>
      </c>
      <c r="R8" s="36" t="s">
        <v>61</v>
      </c>
      <c r="S8" s="36" t="s">
        <v>44</v>
      </c>
    </row>
    <row r="9" spans="1:34" ht="15">
      <c r="A9" s="460" t="s">
        <v>102</v>
      </c>
      <c r="B9" s="39">
        <v>2832836</v>
      </c>
      <c r="C9" s="39">
        <v>2766780</v>
      </c>
      <c r="D9" s="39">
        <v>5599616</v>
      </c>
      <c r="E9" s="39">
        <v>2867056</v>
      </c>
      <c r="F9" s="39">
        <v>2802747</v>
      </c>
      <c r="G9" s="39">
        <v>5669803</v>
      </c>
      <c r="H9" s="39">
        <v>2901475</v>
      </c>
      <c r="I9" s="39">
        <v>2838848</v>
      </c>
      <c r="J9" s="39">
        <v>5740323</v>
      </c>
      <c r="K9" s="39">
        <v>2935890</v>
      </c>
      <c r="L9" s="39">
        <v>2874975</v>
      </c>
      <c r="M9" s="39">
        <v>5810865</v>
      </c>
      <c r="N9" s="39">
        <v>2970355</v>
      </c>
      <c r="O9" s="39">
        <v>2911236</v>
      </c>
      <c r="P9" s="39">
        <v>5881591</v>
      </c>
      <c r="Q9" s="39">
        <v>3004860</v>
      </c>
      <c r="R9" s="39">
        <v>2947600</v>
      </c>
      <c r="S9" s="39">
        <v>5952460</v>
      </c>
    </row>
    <row r="10" spans="1:34">
      <c r="A10" s="41" t="s">
        <v>84</v>
      </c>
      <c r="B10" s="42">
        <v>71828</v>
      </c>
      <c r="C10" s="42">
        <v>69290</v>
      </c>
      <c r="D10" s="42">
        <v>141118</v>
      </c>
      <c r="E10" s="42">
        <v>71279</v>
      </c>
      <c r="F10" s="42">
        <v>68865</v>
      </c>
      <c r="G10" s="42">
        <v>140144</v>
      </c>
      <c r="H10" s="42">
        <v>70658</v>
      </c>
      <c r="I10" s="42">
        <v>68369</v>
      </c>
      <c r="J10" s="42">
        <v>139027</v>
      </c>
      <c r="K10" s="42">
        <v>70065</v>
      </c>
      <c r="L10" s="42">
        <v>67826</v>
      </c>
      <c r="M10" s="42">
        <v>137891</v>
      </c>
      <c r="N10" s="42">
        <v>69509</v>
      </c>
      <c r="O10" s="42">
        <v>67328</v>
      </c>
      <c r="P10" s="42">
        <v>136837</v>
      </c>
      <c r="Q10" s="42">
        <v>68993</v>
      </c>
      <c r="R10" s="42">
        <v>66866</v>
      </c>
      <c r="S10" s="42">
        <v>135859</v>
      </c>
    </row>
    <row r="11" spans="1:34">
      <c r="A11" s="41" t="s">
        <v>103</v>
      </c>
      <c r="B11" s="42">
        <v>284224</v>
      </c>
      <c r="C11" s="42">
        <v>271886</v>
      </c>
      <c r="D11" s="42">
        <v>556110</v>
      </c>
      <c r="E11" s="42">
        <v>283911</v>
      </c>
      <c r="F11" s="42">
        <v>271653</v>
      </c>
      <c r="G11" s="42">
        <v>555564</v>
      </c>
      <c r="H11" s="42">
        <v>282988</v>
      </c>
      <c r="I11" s="42">
        <v>270956</v>
      </c>
      <c r="J11" s="42">
        <v>553944</v>
      </c>
      <c r="K11" s="42">
        <v>281444</v>
      </c>
      <c r="L11" s="42">
        <v>269773</v>
      </c>
      <c r="M11" s="42">
        <v>551217</v>
      </c>
      <c r="N11" s="42">
        <v>279544</v>
      </c>
      <c r="O11" s="42">
        <v>268250</v>
      </c>
      <c r="P11" s="42">
        <v>547794</v>
      </c>
      <c r="Q11" s="42">
        <v>277484</v>
      </c>
      <c r="R11" s="42">
        <v>266564</v>
      </c>
      <c r="S11" s="42">
        <v>544048</v>
      </c>
    </row>
    <row r="12" spans="1:34">
      <c r="A12" s="41" t="s">
        <v>104</v>
      </c>
      <c r="B12" s="42">
        <v>344039</v>
      </c>
      <c r="C12" s="42">
        <v>328374</v>
      </c>
      <c r="D12" s="42">
        <v>672413</v>
      </c>
      <c r="E12" s="42">
        <v>345485</v>
      </c>
      <c r="F12" s="42">
        <v>329593</v>
      </c>
      <c r="G12" s="42">
        <v>675078</v>
      </c>
      <c r="H12" s="42">
        <v>346692</v>
      </c>
      <c r="I12" s="42">
        <v>330651</v>
      </c>
      <c r="J12" s="42">
        <v>677343</v>
      </c>
      <c r="K12" s="42">
        <v>347666</v>
      </c>
      <c r="L12" s="42">
        <v>331542</v>
      </c>
      <c r="M12" s="42">
        <v>679208</v>
      </c>
      <c r="N12" s="42">
        <v>348253</v>
      </c>
      <c r="O12" s="42">
        <v>332134</v>
      </c>
      <c r="P12" s="42">
        <v>680387</v>
      </c>
      <c r="Q12" s="42">
        <v>348316</v>
      </c>
      <c r="R12" s="42">
        <v>332320</v>
      </c>
      <c r="S12" s="42">
        <v>680636</v>
      </c>
    </row>
    <row r="13" spans="1:34">
      <c r="A13" s="41" t="s">
        <v>105</v>
      </c>
      <c r="B13" s="42">
        <v>319878</v>
      </c>
      <c r="C13" s="42">
        <v>304981</v>
      </c>
      <c r="D13" s="42">
        <v>624859</v>
      </c>
      <c r="E13" s="42">
        <v>322839</v>
      </c>
      <c r="F13" s="42">
        <v>307229</v>
      </c>
      <c r="G13" s="42">
        <v>630068</v>
      </c>
      <c r="H13" s="42">
        <v>325534</v>
      </c>
      <c r="I13" s="42">
        <v>309315</v>
      </c>
      <c r="J13" s="42">
        <v>634849</v>
      </c>
      <c r="K13" s="42">
        <v>327936</v>
      </c>
      <c r="L13" s="42">
        <v>311217</v>
      </c>
      <c r="M13" s="42">
        <v>639153</v>
      </c>
      <c r="N13" s="42">
        <v>330059</v>
      </c>
      <c r="O13" s="42">
        <v>312955</v>
      </c>
      <c r="P13" s="42">
        <v>643014</v>
      </c>
      <c r="Q13" s="42">
        <v>331908</v>
      </c>
      <c r="R13" s="42">
        <v>314525</v>
      </c>
      <c r="S13" s="42">
        <v>646433</v>
      </c>
    </row>
    <row r="14" spans="1:34">
      <c r="A14" s="41" t="s">
        <v>106</v>
      </c>
      <c r="B14" s="42">
        <v>278331</v>
      </c>
      <c r="C14" s="42">
        <v>265949</v>
      </c>
      <c r="D14" s="42">
        <v>544280</v>
      </c>
      <c r="E14" s="42">
        <v>282170</v>
      </c>
      <c r="F14" s="42">
        <v>268670</v>
      </c>
      <c r="G14" s="42">
        <v>550840</v>
      </c>
      <c r="H14" s="42">
        <v>285867</v>
      </c>
      <c r="I14" s="42">
        <v>271339</v>
      </c>
      <c r="J14" s="42">
        <v>557206</v>
      </c>
      <c r="K14" s="42">
        <v>289385</v>
      </c>
      <c r="L14" s="42">
        <v>273925</v>
      </c>
      <c r="M14" s="42">
        <v>563310</v>
      </c>
      <c r="N14" s="42">
        <v>292689</v>
      </c>
      <c r="O14" s="42">
        <v>276421</v>
      </c>
      <c r="P14" s="42">
        <v>569110</v>
      </c>
      <c r="Q14" s="42">
        <v>295807</v>
      </c>
      <c r="R14" s="42">
        <v>278819</v>
      </c>
      <c r="S14" s="42">
        <v>574626</v>
      </c>
    </row>
    <row r="15" spans="1:34">
      <c r="A15" s="41" t="s">
        <v>107</v>
      </c>
      <c r="B15" s="42">
        <v>234398</v>
      </c>
      <c r="C15" s="42">
        <v>227949</v>
      </c>
      <c r="D15" s="42">
        <v>462347</v>
      </c>
      <c r="E15" s="42">
        <v>237919</v>
      </c>
      <c r="F15" s="42">
        <v>230266</v>
      </c>
      <c r="G15" s="42">
        <v>468185</v>
      </c>
      <c r="H15" s="42">
        <v>241505</v>
      </c>
      <c r="I15" s="42">
        <v>232703</v>
      </c>
      <c r="J15" s="42">
        <v>474208</v>
      </c>
      <c r="K15" s="42">
        <v>245143</v>
      </c>
      <c r="L15" s="42">
        <v>235281</v>
      </c>
      <c r="M15" s="42">
        <v>480424</v>
      </c>
      <c r="N15" s="42">
        <v>248825</v>
      </c>
      <c r="O15" s="42">
        <v>237962</v>
      </c>
      <c r="P15" s="42">
        <v>486787</v>
      </c>
      <c r="Q15" s="42">
        <v>252530</v>
      </c>
      <c r="R15" s="42">
        <v>240694</v>
      </c>
      <c r="S15" s="42">
        <v>493224</v>
      </c>
    </row>
    <row r="16" spans="1:34">
      <c r="A16" s="41" t="s">
        <v>108</v>
      </c>
      <c r="B16" s="42">
        <v>201520</v>
      </c>
      <c r="C16" s="42">
        <v>203110</v>
      </c>
      <c r="D16" s="42">
        <v>404630</v>
      </c>
      <c r="E16" s="42">
        <v>204954</v>
      </c>
      <c r="F16" s="42">
        <v>205459</v>
      </c>
      <c r="G16" s="42">
        <v>410413</v>
      </c>
      <c r="H16" s="42">
        <v>208387</v>
      </c>
      <c r="I16" s="42">
        <v>207752</v>
      </c>
      <c r="J16" s="42">
        <v>416139</v>
      </c>
      <c r="K16" s="42">
        <v>211826</v>
      </c>
      <c r="L16" s="42">
        <v>210030</v>
      </c>
      <c r="M16" s="42">
        <v>421856</v>
      </c>
      <c r="N16" s="42">
        <v>215291</v>
      </c>
      <c r="O16" s="42">
        <v>212342</v>
      </c>
      <c r="P16" s="42">
        <v>427633</v>
      </c>
      <c r="Q16" s="42">
        <v>218779</v>
      </c>
      <c r="R16" s="42">
        <v>214726</v>
      </c>
      <c r="S16" s="42">
        <v>433505</v>
      </c>
    </row>
    <row r="17" spans="1:19">
      <c r="A17" s="41" t="s">
        <v>109</v>
      </c>
      <c r="B17" s="42">
        <v>178350</v>
      </c>
      <c r="C17" s="42">
        <v>184696</v>
      </c>
      <c r="D17" s="42">
        <v>363046</v>
      </c>
      <c r="E17" s="42">
        <v>181973</v>
      </c>
      <c r="F17" s="42">
        <v>187961</v>
      </c>
      <c r="G17" s="42">
        <v>369934</v>
      </c>
      <c r="H17" s="42">
        <v>185650</v>
      </c>
      <c r="I17" s="42">
        <v>191046</v>
      </c>
      <c r="J17" s="42">
        <v>376696</v>
      </c>
      <c r="K17" s="42">
        <v>189357</v>
      </c>
      <c r="L17" s="42">
        <v>193944</v>
      </c>
      <c r="M17" s="42">
        <v>383301</v>
      </c>
      <c r="N17" s="42">
        <v>193056</v>
      </c>
      <c r="O17" s="42">
        <v>196688</v>
      </c>
      <c r="P17" s="42">
        <v>389744</v>
      </c>
      <c r="Q17" s="42">
        <v>196736</v>
      </c>
      <c r="R17" s="42">
        <v>199336</v>
      </c>
      <c r="S17" s="42">
        <v>396072</v>
      </c>
    </row>
    <row r="18" spans="1:19">
      <c r="A18" s="41" t="s">
        <v>92</v>
      </c>
      <c r="B18" s="42">
        <v>159669</v>
      </c>
      <c r="C18" s="42">
        <v>164314</v>
      </c>
      <c r="D18" s="42">
        <v>323983</v>
      </c>
      <c r="E18" s="42">
        <v>162781</v>
      </c>
      <c r="F18" s="42">
        <v>167877</v>
      </c>
      <c r="G18" s="42">
        <v>330658</v>
      </c>
      <c r="H18" s="42">
        <v>166051</v>
      </c>
      <c r="I18" s="42">
        <v>171512</v>
      </c>
      <c r="J18" s="42">
        <v>337563</v>
      </c>
      <c r="K18" s="42">
        <v>169486</v>
      </c>
      <c r="L18" s="42">
        <v>175177</v>
      </c>
      <c r="M18" s="42">
        <v>344663</v>
      </c>
      <c r="N18" s="42">
        <v>173096</v>
      </c>
      <c r="O18" s="42">
        <v>178832</v>
      </c>
      <c r="P18" s="42">
        <v>351928</v>
      </c>
      <c r="Q18" s="42">
        <v>176841</v>
      </c>
      <c r="R18" s="42">
        <v>182420</v>
      </c>
      <c r="S18" s="42">
        <v>359261</v>
      </c>
    </row>
    <row r="19" spans="1:19">
      <c r="A19" s="41" t="s">
        <v>93</v>
      </c>
      <c r="B19" s="42">
        <v>142036</v>
      </c>
      <c r="C19" s="42">
        <v>142810</v>
      </c>
      <c r="D19" s="42">
        <v>284846</v>
      </c>
      <c r="E19" s="42">
        <v>144530</v>
      </c>
      <c r="F19" s="42">
        <v>145908</v>
      </c>
      <c r="G19" s="42">
        <v>290438</v>
      </c>
      <c r="H19" s="42">
        <v>147113</v>
      </c>
      <c r="I19" s="42">
        <v>149135</v>
      </c>
      <c r="J19" s="42">
        <v>296248</v>
      </c>
      <c r="K19" s="42">
        <v>149824</v>
      </c>
      <c r="L19" s="42">
        <v>152485</v>
      </c>
      <c r="M19" s="42">
        <v>302309</v>
      </c>
      <c r="N19" s="42">
        <v>152702</v>
      </c>
      <c r="O19" s="42">
        <v>155972</v>
      </c>
      <c r="P19" s="42">
        <v>308674</v>
      </c>
      <c r="Q19" s="42">
        <v>155766</v>
      </c>
      <c r="R19" s="42">
        <v>159583</v>
      </c>
      <c r="S19" s="42">
        <v>315349</v>
      </c>
    </row>
    <row r="20" spans="1:19">
      <c r="A20" s="41" t="s">
        <v>94</v>
      </c>
      <c r="B20" s="42">
        <v>124401</v>
      </c>
      <c r="C20" s="42">
        <v>123601</v>
      </c>
      <c r="D20" s="42">
        <v>248002</v>
      </c>
      <c r="E20" s="42">
        <v>126910</v>
      </c>
      <c r="F20" s="42">
        <v>126688</v>
      </c>
      <c r="G20" s="42">
        <v>253598</v>
      </c>
      <c r="H20" s="42">
        <v>129384</v>
      </c>
      <c r="I20" s="42">
        <v>129757</v>
      </c>
      <c r="J20" s="42">
        <v>259141</v>
      </c>
      <c r="K20" s="42">
        <v>131856</v>
      </c>
      <c r="L20" s="42">
        <v>132818</v>
      </c>
      <c r="M20" s="42">
        <v>264674</v>
      </c>
      <c r="N20" s="42">
        <v>134343</v>
      </c>
      <c r="O20" s="42">
        <v>135896</v>
      </c>
      <c r="P20" s="42">
        <v>270239</v>
      </c>
      <c r="Q20" s="42">
        <v>136863</v>
      </c>
      <c r="R20" s="42">
        <v>139021</v>
      </c>
      <c r="S20" s="42">
        <v>275884</v>
      </c>
    </row>
    <row r="21" spans="1:19">
      <c r="A21" s="41" t="s">
        <v>95</v>
      </c>
      <c r="B21" s="42">
        <v>107744</v>
      </c>
      <c r="C21" s="42">
        <v>106703</v>
      </c>
      <c r="D21" s="42">
        <v>214447</v>
      </c>
      <c r="E21" s="42">
        <v>110450</v>
      </c>
      <c r="F21" s="42">
        <v>109996</v>
      </c>
      <c r="G21" s="42">
        <v>220446</v>
      </c>
      <c r="H21" s="42">
        <v>113145</v>
      </c>
      <c r="I21" s="42">
        <v>113288</v>
      </c>
      <c r="J21" s="42">
        <v>226433</v>
      </c>
      <c r="K21" s="42">
        <v>115818</v>
      </c>
      <c r="L21" s="42">
        <v>116583</v>
      </c>
      <c r="M21" s="42">
        <v>232401</v>
      </c>
      <c r="N21" s="42">
        <v>118456</v>
      </c>
      <c r="O21" s="42">
        <v>119867</v>
      </c>
      <c r="P21" s="42">
        <v>238323</v>
      </c>
      <c r="Q21" s="42">
        <v>121060</v>
      </c>
      <c r="R21" s="42">
        <v>123140</v>
      </c>
      <c r="S21" s="42">
        <v>244200</v>
      </c>
    </row>
    <row r="22" spans="1:19">
      <c r="A22" s="41" t="s">
        <v>96</v>
      </c>
      <c r="B22" s="42">
        <v>93201</v>
      </c>
      <c r="C22" s="42">
        <v>91575</v>
      </c>
      <c r="D22" s="42">
        <v>184776</v>
      </c>
      <c r="E22" s="42">
        <v>95682</v>
      </c>
      <c r="F22" s="42">
        <v>94562</v>
      </c>
      <c r="G22" s="42">
        <v>190244</v>
      </c>
      <c r="H22" s="42">
        <v>98264</v>
      </c>
      <c r="I22" s="42">
        <v>97684</v>
      </c>
      <c r="J22" s="42">
        <v>195948</v>
      </c>
      <c r="K22" s="42">
        <v>100947</v>
      </c>
      <c r="L22" s="42">
        <v>100937</v>
      </c>
      <c r="M22" s="42">
        <v>201884</v>
      </c>
      <c r="N22" s="42">
        <v>103679</v>
      </c>
      <c r="O22" s="42">
        <v>104285</v>
      </c>
      <c r="P22" s="42">
        <v>207964</v>
      </c>
      <c r="Q22" s="42">
        <v>106483</v>
      </c>
      <c r="R22" s="42">
        <v>107722</v>
      </c>
      <c r="S22" s="42">
        <v>214205</v>
      </c>
    </row>
    <row r="23" spans="1:19">
      <c r="A23" s="41" t="s">
        <v>97</v>
      </c>
      <c r="B23" s="42">
        <v>80713</v>
      </c>
      <c r="C23" s="42">
        <v>78813</v>
      </c>
      <c r="D23" s="42">
        <v>159526</v>
      </c>
      <c r="E23" s="42">
        <v>82684</v>
      </c>
      <c r="F23" s="42">
        <v>81240</v>
      </c>
      <c r="G23" s="42">
        <v>163924</v>
      </c>
      <c r="H23" s="42">
        <v>84772</v>
      </c>
      <c r="I23" s="42">
        <v>83802</v>
      </c>
      <c r="J23" s="42">
        <v>168574</v>
      </c>
      <c r="K23" s="42">
        <v>86998</v>
      </c>
      <c r="L23" s="42">
        <v>86527</v>
      </c>
      <c r="M23" s="42">
        <v>173525</v>
      </c>
      <c r="N23" s="42">
        <v>89365</v>
      </c>
      <c r="O23" s="42">
        <v>89415</v>
      </c>
      <c r="P23" s="42">
        <v>178780</v>
      </c>
      <c r="Q23" s="42">
        <v>91862</v>
      </c>
      <c r="R23" s="42">
        <v>92450</v>
      </c>
      <c r="S23" s="42">
        <v>184312</v>
      </c>
    </row>
    <row r="24" spans="1:19">
      <c r="A24" s="41" t="s">
        <v>98</v>
      </c>
      <c r="B24" s="42">
        <v>68066</v>
      </c>
      <c r="C24" s="42">
        <v>66298</v>
      </c>
      <c r="D24" s="42">
        <v>134364</v>
      </c>
      <c r="E24" s="42">
        <v>69561</v>
      </c>
      <c r="F24" s="42">
        <v>68328</v>
      </c>
      <c r="G24" s="42">
        <v>137889</v>
      </c>
      <c r="H24" s="42">
        <v>71175</v>
      </c>
      <c r="I24" s="42">
        <v>70439</v>
      </c>
      <c r="J24" s="42">
        <v>141614</v>
      </c>
      <c r="K24" s="42">
        <v>72888</v>
      </c>
      <c r="L24" s="42">
        <v>72636</v>
      </c>
      <c r="M24" s="42">
        <v>145524</v>
      </c>
      <c r="N24" s="42">
        <v>74714</v>
      </c>
      <c r="O24" s="42">
        <v>74931</v>
      </c>
      <c r="P24" s="42">
        <v>149645</v>
      </c>
      <c r="Q24" s="42">
        <v>76656</v>
      </c>
      <c r="R24" s="42">
        <v>77361</v>
      </c>
      <c r="S24" s="42">
        <v>154017</v>
      </c>
    </row>
    <row r="25" spans="1:19">
      <c r="A25" s="41" t="s">
        <v>99</v>
      </c>
      <c r="B25" s="42">
        <v>53980</v>
      </c>
      <c r="C25" s="42">
        <v>52056</v>
      </c>
      <c r="D25" s="42">
        <v>106036</v>
      </c>
      <c r="E25" s="42">
        <v>54908</v>
      </c>
      <c r="F25" s="42">
        <v>53650</v>
      </c>
      <c r="G25" s="42">
        <v>108558</v>
      </c>
      <c r="H25" s="42">
        <v>55968</v>
      </c>
      <c r="I25" s="42">
        <v>55342</v>
      </c>
      <c r="J25" s="42">
        <v>111310</v>
      </c>
      <c r="K25" s="42">
        <v>57150</v>
      </c>
      <c r="L25" s="42">
        <v>57122</v>
      </c>
      <c r="M25" s="42">
        <v>114272</v>
      </c>
      <c r="N25" s="42">
        <v>58439</v>
      </c>
      <c r="O25" s="42">
        <v>58993</v>
      </c>
      <c r="P25" s="42">
        <v>117432</v>
      </c>
      <c r="Q25" s="42">
        <v>59835</v>
      </c>
      <c r="R25" s="42">
        <v>60934</v>
      </c>
      <c r="S25" s="42">
        <v>120769</v>
      </c>
    </row>
    <row r="26" spans="1:19">
      <c r="A26" s="41" t="s">
        <v>100</v>
      </c>
      <c r="B26" s="42">
        <v>39642</v>
      </c>
      <c r="C26" s="42">
        <v>37656</v>
      </c>
      <c r="D26" s="42">
        <v>77298</v>
      </c>
      <c r="E26" s="42">
        <v>39929</v>
      </c>
      <c r="F26" s="42">
        <v>38574</v>
      </c>
      <c r="G26" s="42">
        <v>78503</v>
      </c>
      <c r="H26" s="42">
        <v>40347</v>
      </c>
      <c r="I26" s="42">
        <v>39629</v>
      </c>
      <c r="J26" s="42">
        <v>79976</v>
      </c>
      <c r="K26" s="42">
        <v>40863</v>
      </c>
      <c r="L26" s="42">
        <v>40813</v>
      </c>
      <c r="M26" s="42">
        <v>81676</v>
      </c>
      <c r="N26" s="42">
        <v>41507</v>
      </c>
      <c r="O26" s="42">
        <v>42104</v>
      </c>
      <c r="P26" s="42">
        <v>83611</v>
      </c>
      <c r="Q26" s="42">
        <v>42265</v>
      </c>
      <c r="R26" s="42">
        <v>43514</v>
      </c>
      <c r="S26" s="42">
        <v>85779</v>
      </c>
    </row>
    <row r="27" spans="1:19">
      <c r="A27" s="41" t="s">
        <v>110</v>
      </c>
      <c r="B27" s="42">
        <v>50816</v>
      </c>
      <c r="C27" s="42">
        <v>46719</v>
      </c>
      <c r="D27" s="42">
        <v>97535</v>
      </c>
      <c r="E27" s="42">
        <v>49091</v>
      </c>
      <c r="F27" s="42">
        <v>46228</v>
      </c>
      <c r="G27" s="42">
        <v>95319</v>
      </c>
      <c r="H27" s="42">
        <v>47975</v>
      </c>
      <c r="I27" s="42">
        <v>46129</v>
      </c>
      <c r="J27" s="42">
        <v>94104</v>
      </c>
      <c r="K27" s="42">
        <v>47238</v>
      </c>
      <c r="L27" s="42">
        <v>46339</v>
      </c>
      <c r="M27" s="42">
        <v>93577</v>
      </c>
      <c r="N27" s="42">
        <v>46828</v>
      </c>
      <c r="O27" s="42">
        <v>46861</v>
      </c>
      <c r="P27" s="42">
        <v>93689</v>
      </c>
      <c r="Q27" s="42">
        <v>46676</v>
      </c>
      <c r="R27" s="42">
        <v>47605</v>
      </c>
      <c r="S27" s="42">
        <v>94281</v>
      </c>
    </row>
    <row r="28" spans="1:19" ht="15" customHeight="1"/>
    <row r="29" spans="1:19" ht="19.5" customHeight="1">
      <c r="A29" s="46" t="s">
        <v>111</v>
      </c>
    </row>
    <row r="30" spans="1:19" ht="15">
      <c r="A30" s="522" t="s">
        <v>83</v>
      </c>
      <c r="B30" s="519">
        <v>2016</v>
      </c>
      <c r="C30" s="519"/>
      <c r="D30" s="519"/>
      <c r="E30" s="519">
        <v>2017</v>
      </c>
      <c r="F30" s="519"/>
      <c r="G30" s="519"/>
      <c r="H30" s="519">
        <v>2018</v>
      </c>
      <c r="I30" s="519"/>
      <c r="J30" s="519"/>
      <c r="K30" s="519">
        <v>2019</v>
      </c>
      <c r="L30" s="519"/>
      <c r="M30" s="519"/>
      <c r="N30" s="519">
        <v>2020</v>
      </c>
      <c r="O30" s="519"/>
      <c r="P30" s="519"/>
    </row>
    <row r="31" spans="1:19" ht="15">
      <c r="A31" s="522"/>
      <c r="B31" s="36" t="s">
        <v>60</v>
      </c>
      <c r="C31" s="36" t="s">
        <v>61</v>
      </c>
      <c r="D31" s="36" t="s">
        <v>44</v>
      </c>
      <c r="E31" s="36" t="s">
        <v>60</v>
      </c>
      <c r="F31" s="36" t="s">
        <v>61</v>
      </c>
      <c r="G31" s="36" t="s">
        <v>44</v>
      </c>
      <c r="H31" s="36" t="s">
        <v>60</v>
      </c>
      <c r="I31" s="36" t="s">
        <v>61</v>
      </c>
      <c r="J31" s="36" t="s">
        <v>44</v>
      </c>
      <c r="K31" s="100" t="s">
        <v>60</v>
      </c>
      <c r="L31" s="36" t="s">
        <v>61</v>
      </c>
      <c r="M31" s="36" t="s">
        <v>44</v>
      </c>
      <c r="N31" s="36" t="s">
        <v>60</v>
      </c>
      <c r="O31" s="36" t="s">
        <v>61</v>
      </c>
      <c r="P31" s="36" t="s">
        <v>44</v>
      </c>
    </row>
    <row r="32" spans="1:19" ht="15">
      <c r="A32" s="460" t="s">
        <v>102</v>
      </c>
      <c r="B32" s="39">
        <v>3039376</v>
      </c>
      <c r="C32" s="39">
        <v>2984174</v>
      </c>
      <c r="D32" s="39">
        <v>6023550</v>
      </c>
      <c r="E32" s="39">
        <v>3073992</v>
      </c>
      <c r="F32" s="39">
        <v>3020837</v>
      </c>
      <c r="G32" s="39">
        <v>6094829</v>
      </c>
      <c r="H32" s="39">
        <v>3108697</v>
      </c>
      <c r="I32" s="39">
        <v>3057503</v>
      </c>
      <c r="J32" s="39">
        <v>6166200</v>
      </c>
      <c r="K32" s="39">
        <v>3143571</v>
      </c>
      <c r="L32" s="39">
        <v>3094199</v>
      </c>
      <c r="M32" s="39">
        <v>6237770</v>
      </c>
      <c r="N32" s="39">
        <v>3178675</v>
      </c>
      <c r="O32" s="39">
        <v>3130837</v>
      </c>
      <c r="P32" s="39">
        <v>6309512</v>
      </c>
    </row>
    <row r="33" spans="1:16">
      <c r="A33" s="41" t="s">
        <v>84</v>
      </c>
      <c r="B33" s="42">
        <v>68507</v>
      </c>
      <c r="C33" s="42">
        <v>66437</v>
      </c>
      <c r="D33" s="42">
        <v>134944</v>
      </c>
      <c r="E33" s="42">
        <v>68060</v>
      </c>
      <c r="F33" s="42">
        <v>66047</v>
      </c>
      <c r="G33" s="42">
        <v>134107</v>
      </c>
      <c r="H33" s="42">
        <v>67645</v>
      </c>
      <c r="I33" s="42">
        <v>65680</v>
      </c>
      <c r="J33" s="42">
        <v>133325</v>
      </c>
      <c r="K33" s="42">
        <v>67266</v>
      </c>
      <c r="L33" s="42">
        <v>65342</v>
      </c>
      <c r="M33" s="42">
        <v>132608</v>
      </c>
      <c r="N33" s="42">
        <v>66921</v>
      </c>
      <c r="O33" s="42">
        <v>65039</v>
      </c>
      <c r="P33" s="42">
        <v>131960</v>
      </c>
    </row>
    <row r="34" spans="1:16">
      <c r="A34" s="41" t="s">
        <v>103</v>
      </c>
      <c r="B34" s="42">
        <v>275436</v>
      </c>
      <c r="C34" s="42">
        <v>264816</v>
      </c>
      <c r="D34" s="42">
        <v>540252</v>
      </c>
      <c r="E34" s="42">
        <v>273522</v>
      </c>
      <c r="F34" s="42">
        <v>263124</v>
      </c>
      <c r="G34" s="42">
        <v>536646</v>
      </c>
      <c r="H34" s="42">
        <v>271745</v>
      </c>
      <c r="I34" s="42">
        <v>261564</v>
      </c>
      <c r="J34" s="42">
        <v>533309</v>
      </c>
      <c r="K34" s="42">
        <v>270097</v>
      </c>
      <c r="L34" s="42">
        <v>260111</v>
      </c>
      <c r="M34" s="42">
        <v>530208</v>
      </c>
      <c r="N34" s="42">
        <v>268596</v>
      </c>
      <c r="O34" s="42">
        <v>258785</v>
      </c>
      <c r="P34" s="42">
        <v>527381</v>
      </c>
    </row>
    <row r="35" spans="1:16">
      <c r="A35" s="41" t="s">
        <v>104</v>
      </c>
      <c r="B35" s="42">
        <v>347776</v>
      </c>
      <c r="C35" s="42">
        <v>332047</v>
      </c>
      <c r="D35" s="42">
        <v>679823</v>
      </c>
      <c r="E35" s="42">
        <v>346584</v>
      </c>
      <c r="F35" s="42">
        <v>331250</v>
      </c>
      <c r="G35" s="42">
        <v>677834</v>
      </c>
      <c r="H35" s="42">
        <v>344837</v>
      </c>
      <c r="I35" s="42">
        <v>329948</v>
      </c>
      <c r="J35" s="42">
        <v>674785</v>
      </c>
      <c r="K35" s="42">
        <v>342797</v>
      </c>
      <c r="L35" s="42">
        <v>328335</v>
      </c>
      <c r="M35" s="42">
        <v>671132</v>
      </c>
      <c r="N35" s="42">
        <v>340653</v>
      </c>
      <c r="O35" s="42">
        <v>326571</v>
      </c>
      <c r="P35" s="42">
        <v>667224</v>
      </c>
    </row>
    <row r="36" spans="1:16">
      <c r="A36" s="41" t="s">
        <v>105</v>
      </c>
      <c r="B36" s="42">
        <v>333522</v>
      </c>
      <c r="C36" s="42">
        <v>315969</v>
      </c>
      <c r="D36" s="42">
        <v>649491</v>
      </c>
      <c r="E36" s="42">
        <v>334941</v>
      </c>
      <c r="F36" s="42">
        <v>317276</v>
      </c>
      <c r="G36" s="42">
        <v>652217</v>
      </c>
      <c r="H36" s="42">
        <v>336179</v>
      </c>
      <c r="I36" s="42">
        <v>318434</v>
      </c>
      <c r="J36" s="42">
        <v>654613</v>
      </c>
      <c r="K36" s="42">
        <v>337044</v>
      </c>
      <c r="L36" s="42">
        <v>319304</v>
      </c>
      <c r="M36" s="42">
        <v>656348</v>
      </c>
      <c r="N36" s="42">
        <v>337427</v>
      </c>
      <c r="O36" s="42">
        <v>319761</v>
      </c>
      <c r="P36" s="42">
        <v>657188</v>
      </c>
    </row>
    <row r="37" spans="1:16">
      <c r="A37" s="41" t="s">
        <v>106</v>
      </c>
      <c r="B37" s="42">
        <v>298717</v>
      </c>
      <c r="C37" s="42">
        <v>281107</v>
      </c>
      <c r="D37" s="42">
        <v>579824</v>
      </c>
      <c r="E37" s="42">
        <v>301424</v>
      </c>
      <c r="F37" s="42">
        <v>283283</v>
      </c>
      <c r="G37" s="42">
        <v>584707</v>
      </c>
      <c r="H37" s="42">
        <v>303894</v>
      </c>
      <c r="I37" s="42">
        <v>285310</v>
      </c>
      <c r="J37" s="42">
        <v>589204</v>
      </c>
      <c r="K37" s="42">
        <v>306142</v>
      </c>
      <c r="L37" s="42">
        <v>287198</v>
      </c>
      <c r="M37" s="42">
        <v>593340</v>
      </c>
      <c r="N37" s="42">
        <v>308184</v>
      </c>
      <c r="O37" s="42">
        <v>288933</v>
      </c>
      <c r="P37" s="42">
        <v>597117</v>
      </c>
    </row>
    <row r="38" spans="1:16">
      <c r="A38" s="41" t="s">
        <v>107</v>
      </c>
      <c r="B38" s="42">
        <v>256182</v>
      </c>
      <c r="C38" s="42">
        <v>243441</v>
      </c>
      <c r="D38" s="42">
        <v>499623</v>
      </c>
      <c r="E38" s="42">
        <v>259724</v>
      </c>
      <c r="F38" s="42">
        <v>246150</v>
      </c>
      <c r="G38" s="42">
        <v>505874</v>
      </c>
      <c r="H38" s="42">
        <v>263133</v>
      </c>
      <c r="I38" s="42">
        <v>248796</v>
      </c>
      <c r="J38" s="42">
        <v>511929</v>
      </c>
      <c r="K38" s="42">
        <v>266414</v>
      </c>
      <c r="L38" s="42">
        <v>251349</v>
      </c>
      <c r="M38" s="42">
        <v>517763</v>
      </c>
      <c r="N38" s="42">
        <v>269541</v>
      </c>
      <c r="O38" s="42">
        <v>253798</v>
      </c>
      <c r="P38" s="42">
        <v>523339</v>
      </c>
    </row>
    <row r="39" spans="1:16">
      <c r="A39" s="41" t="s">
        <v>108</v>
      </c>
      <c r="B39" s="42">
        <v>222325</v>
      </c>
      <c r="C39" s="42">
        <v>217229</v>
      </c>
      <c r="D39" s="42">
        <v>439554</v>
      </c>
      <c r="E39" s="42">
        <v>225926</v>
      </c>
      <c r="F39" s="42">
        <v>219856</v>
      </c>
      <c r="G39" s="42">
        <v>445782</v>
      </c>
      <c r="H39" s="42">
        <v>229592</v>
      </c>
      <c r="I39" s="42">
        <v>222604</v>
      </c>
      <c r="J39" s="42">
        <v>452196</v>
      </c>
      <c r="K39" s="42">
        <v>233321</v>
      </c>
      <c r="L39" s="42">
        <v>225424</v>
      </c>
      <c r="M39" s="42">
        <v>458745</v>
      </c>
      <c r="N39" s="42">
        <v>237063</v>
      </c>
      <c r="O39" s="42">
        <v>228285</v>
      </c>
      <c r="P39" s="42">
        <v>465348</v>
      </c>
    </row>
    <row r="40" spans="1:16">
      <c r="A40" s="41" t="s">
        <v>109</v>
      </c>
      <c r="B40" s="42">
        <v>200371</v>
      </c>
      <c r="C40" s="42">
        <v>201908</v>
      </c>
      <c r="D40" s="42">
        <v>402279</v>
      </c>
      <c r="E40" s="42">
        <v>204020</v>
      </c>
      <c r="F40" s="42">
        <v>204439</v>
      </c>
      <c r="G40" s="42">
        <v>408459</v>
      </c>
      <c r="H40" s="42">
        <v>207682</v>
      </c>
      <c r="I40" s="42">
        <v>206956</v>
      </c>
      <c r="J40" s="42">
        <v>414638</v>
      </c>
      <c r="K40" s="42">
        <v>211375</v>
      </c>
      <c r="L40" s="42">
        <v>209491</v>
      </c>
      <c r="M40" s="42">
        <v>420866</v>
      </c>
      <c r="N40" s="42">
        <v>215106</v>
      </c>
      <c r="O40" s="42">
        <v>212078</v>
      </c>
      <c r="P40" s="42">
        <v>427184</v>
      </c>
    </row>
    <row r="41" spans="1:16">
      <c r="A41" s="41" t="s">
        <v>92</v>
      </c>
      <c r="B41" s="42">
        <v>180716</v>
      </c>
      <c r="C41" s="42">
        <v>185880</v>
      </c>
      <c r="D41" s="42">
        <v>366596</v>
      </c>
      <c r="E41" s="42">
        <v>184664</v>
      </c>
      <c r="F41" s="42">
        <v>189189</v>
      </c>
      <c r="G41" s="42">
        <v>373853</v>
      </c>
      <c r="H41" s="42">
        <v>188654</v>
      </c>
      <c r="I41" s="42">
        <v>192295</v>
      </c>
      <c r="J41" s="42">
        <v>380949</v>
      </c>
      <c r="K41" s="42">
        <v>192639</v>
      </c>
      <c r="L41" s="42">
        <v>195238</v>
      </c>
      <c r="M41" s="42">
        <v>387877</v>
      </c>
      <c r="N41" s="42">
        <v>196596</v>
      </c>
      <c r="O41" s="42">
        <v>198053</v>
      </c>
      <c r="P41" s="42">
        <v>394649</v>
      </c>
    </row>
    <row r="42" spans="1:16">
      <c r="A42" s="41" t="s">
        <v>93</v>
      </c>
      <c r="B42" s="42">
        <v>159034</v>
      </c>
      <c r="C42" s="42">
        <v>163290</v>
      </c>
      <c r="D42" s="42">
        <v>322324</v>
      </c>
      <c r="E42" s="42">
        <v>162480</v>
      </c>
      <c r="F42" s="42">
        <v>167053</v>
      </c>
      <c r="G42" s="42">
        <v>329533</v>
      </c>
      <c r="H42" s="42">
        <v>166101</v>
      </c>
      <c r="I42" s="42">
        <v>170844</v>
      </c>
      <c r="J42" s="42">
        <v>336945</v>
      </c>
      <c r="K42" s="42">
        <v>169893</v>
      </c>
      <c r="L42" s="42">
        <v>174620</v>
      </c>
      <c r="M42" s="42">
        <v>344513</v>
      </c>
      <c r="N42" s="42">
        <v>173854</v>
      </c>
      <c r="O42" s="42">
        <v>178307</v>
      </c>
      <c r="P42" s="42">
        <v>352161</v>
      </c>
    </row>
    <row r="43" spans="1:16">
      <c r="A43" s="41" t="s">
        <v>94</v>
      </c>
      <c r="B43" s="42">
        <v>139444</v>
      </c>
      <c r="C43" s="42">
        <v>142247</v>
      </c>
      <c r="D43" s="42">
        <v>281691</v>
      </c>
      <c r="E43" s="42">
        <v>142130</v>
      </c>
      <c r="F43" s="42">
        <v>145603</v>
      </c>
      <c r="G43" s="42">
        <v>287733</v>
      </c>
      <c r="H43" s="42">
        <v>144963</v>
      </c>
      <c r="I43" s="42">
        <v>149090</v>
      </c>
      <c r="J43" s="42">
        <v>294053</v>
      </c>
      <c r="K43" s="42">
        <v>147954</v>
      </c>
      <c r="L43" s="42">
        <v>152696</v>
      </c>
      <c r="M43" s="42">
        <v>300650</v>
      </c>
      <c r="N43" s="42">
        <v>151158</v>
      </c>
      <c r="O43" s="42">
        <v>156404</v>
      </c>
      <c r="P43" s="42">
        <v>307562</v>
      </c>
    </row>
    <row r="44" spans="1:16">
      <c r="A44" s="41" t="s">
        <v>95</v>
      </c>
      <c r="B44" s="42">
        <v>123659</v>
      </c>
      <c r="C44" s="42">
        <v>126401</v>
      </c>
      <c r="D44" s="42">
        <v>250060</v>
      </c>
      <c r="E44" s="42">
        <v>126249</v>
      </c>
      <c r="F44" s="42">
        <v>129654</v>
      </c>
      <c r="G44" s="42">
        <v>255903</v>
      </c>
      <c r="H44" s="42">
        <v>128843</v>
      </c>
      <c r="I44" s="42">
        <v>132889</v>
      </c>
      <c r="J44" s="42">
        <v>261732</v>
      </c>
      <c r="K44" s="42">
        <v>131456</v>
      </c>
      <c r="L44" s="42">
        <v>136134</v>
      </c>
      <c r="M44" s="42">
        <v>267590</v>
      </c>
      <c r="N44" s="42">
        <v>134121</v>
      </c>
      <c r="O44" s="42">
        <v>139424</v>
      </c>
      <c r="P44" s="42">
        <v>273545</v>
      </c>
    </row>
    <row r="45" spans="1:16">
      <c r="A45" s="41" t="s">
        <v>96</v>
      </c>
      <c r="B45" s="42">
        <v>109304</v>
      </c>
      <c r="C45" s="42">
        <v>111213</v>
      </c>
      <c r="D45" s="42">
        <v>220517</v>
      </c>
      <c r="E45" s="42">
        <v>112137</v>
      </c>
      <c r="F45" s="42">
        <v>114719</v>
      </c>
      <c r="G45" s="42">
        <v>226856</v>
      </c>
      <c r="H45" s="42">
        <v>114961</v>
      </c>
      <c r="I45" s="42">
        <v>118217</v>
      </c>
      <c r="J45" s="42">
        <v>233178</v>
      </c>
      <c r="K45" s="42">
        <v>117758</v>
      </c>
      <c r="L45" s="42">
        <v>121718</v>
      </c>
      <c r="M45" s="42">
        <v>239476</v>
      </c>
      <c r="N45" s="42">
        <v>120550</v>
      </c>
      <c r="O45" s="42">
        <v>125189</v>
      </c>
      <c r="P45" s="42">
        <v>245739</v>
      </c>
    </row>
    <row r="46" spans="1:16">
      <c r="A46" s="41" t="s">
        <v>97</v>
      </c>
      <c r="B46" s="42">
        <v>94478</v>
      </c>
      <c r="C46" s="42">
        <v>95642</v>
      </c>
      <c r="D46" s="42">
        <v>190120</v>
      </c>
      <c r="E46" s="42">
        <v>97203</v>
      </c>
      <c r="F46" s="42">
        <v>98982</v>
      </c>
      <c r="G46" s="42">
        <v>196185</v>
      </c>
      <c r="H46" s="42">
        <v>100021</v>
      </c>
      <c r="I46" s="42">
        <v>102455</v>
      </c>
      <c r="J46" s="42">
        <v>202476</v>
      </c>
      <c r="K46" s="42">
        <v>102935</v>
      </c>
      <c r="L46" s="42">
        <v>106026</v>
      </c>
      <c r="M46" s="42">
        <v>208961</v>
      </c>
      <c r="N46" s="42">
        <v>105903</v>
      </c>
      <c r="O46" s="42">
        <v>109688</v>
      </c>
      <c r="P46" s="42">
        <v>215591</v>
      </c>
    </row>
    <row r="47" spans="1:16">
      <c r="A47" s="41" t="s">
        <v>98</v>
      </c>
      <c r="B47" s="42">
        <v>78722</v>
      </c>
      <c r="C47" s="42">
        <v>79930</v>
      </c>
      <c r="D47" s="42">
        <v>158652</v>
      </c>
      <c r="E47" s="42">
        <v>80910</v>
      </c>
      <c r="F47" s="42">
        <v>82648</v>
      </c>
      <c r="G47" s="42">
        <v>163558</v>
      </c>
      <c r="H47" s="42">
        <v>83235</v>
      </c>
      <c r="I47" s="42">
        <v>85519</v>
      </c>
      <c r="J47" s="42">
        <v>168754</v>
      </c>
      <c r="K47" s="42">
        <v>85707</v>
      </c>
      <c r="L47" s="42">
        <v>88557</v>
      </c>
      <c r="M47" s="42">
        <v>174264</v>
      </c>
      <c r="N47" s="42">
        <v>88298</v>
      </c>
      <c r="O47" s="42">
        <v>91750</v>
      </c>
      <c r="P47" s="42">
        <v>180048</v>
      </c>
    </row>
    <row r="48" spans="1:16">
      <c r="A48" s="41" t="s">
        <v>99</v>
      </c>
      <c r="B48" s="42">
        <v>61341</v>
      </c>
      <c r="C48" s="42">
        <v>62966</v>
      </c>
      <c r="D48" s="42">
        <v>124307</v>
      </c>
      <c r="E48" s="42">
        <v>62939</v>
      </c>
      <c r="F48" s="42">
        <v>65086</v>
      </c>
      <c r="G48" s="42">
        <v>128025</v>
      </c>
      <c r="H48" s="42">
        <v>64641</v>
      </c>
      <c r="I48" s="42">
        <v>67297</v>
      </c>
      <c r="J48" s="42">
        <v>131938</v>
      </c>
      <c r="K48" s="42">
        <v>66432</v>
      </c>
      <c r="L48" s="42">
        <v>69610</v>
      </c>
      <c r="M48" s="42">
        <v>136042</v>
      </c>
      <c r="N48" s="42">
        <v>68344</v>
      </c>
      <c r="O48" s="42">
        <v>72037</v>
      </c>
      <c r="P48" s="42">
        <v>140381</v>
      </c>
    </row>
    <row r="49" spans="1:16">
      <c r="A49" s="41" t="s">
        <v>100</v>
      </c>
      <c r="B49" s="42">
        <v>43131</v>
      </c>
      <c r="C49" s="42">
        <v>45016</v>
      </c>
      <c r="D49" s="42">
        <v>88147</v>
      </c>
      <c r="E49" s="42">
        <v>44107</v>
      </c>
      <c r="F49" s="42">
        <v>46628</v>
      </c>
      <c r="G49" s="42">
        <v>90735</v>
      </c>
      <c r="H49" s="42">
        <v>45175</v>
      </c>
      <c r="I49" s="42">
        <v>48313</v>
      </c>
      <c r="J49" s="42">
        <v>93488</v>
      </c>
      <c r="K49" s="42">
        <v>46342</v>
      </c>
      <c r="L49" s="42">
        <v>50076</v>
      </c>
      <c r="M49" s="42">
        <v>96418</v>
      </c>
      <c r="N49" s="42">
        <v>47605</v>
      </c>
      <c r="O49" s="42">
        <v>51907</v>
      </c>
      <c r="P49" s="42">
        <v>99512</v>
      </c>
    </row>
    <row r="50" spans="1:16">
      <c r="A50" s="41" t="s">
        <v>110</v>
      </c>
      <c r="B50" s="42">
        <v>46711</v>
      </c>
      <c r="C50" s="42">
        <v>48635</v>
      </c>
      <c r="D50" s="42">
        <v>95346</v>
      </c>
      <c r="E50" s="42">
        <v>46972</v>
      </c>
      <c r="F50" s="42">
        <v>49850</v>
      </c>
      <c r="G50" s="42">
        <v>96822</v>
      </c>
      <c r="H50" s="42">
        <v>47396</v>
      </c>
      <c r="I50" s="42">
        <v>51292</v>
      </c>
      <c r="J50" s="42">
        <v>98688</v>
      </c>
      <c r="K50" s="42">
        <v>47999</v>
      </c>
      <c r="L50" s="42">
        <v>52970</v>
      </c>
      <c r="M50" s="42">
        <v>100969</v>
      </c>
      <c r="N50" s="42">
        <v>48755</v>
      </c>
      <c r="O50" s="42">
        <v>54828</v>
      </c>
      <c r="P50" s="42">
        <v>103583</v>
      </c>
    </row>
    <row r="51" spans="1:16">
      <c r="A51" s="43" t="s">
        <v>167</v>
      </c>
    </row>
  </sheetData>
  <mergeCells count="16">
    <mergeCell ref="N30:P30"/>
    <mergeCell ref="A3:S3"/>
    <mergeCell ref="A4:S4"/>
    <mergeCell ref="A5:S5"/>
    <mergeCell ref="A7:A8"/>
    <mergeCell ref="B7:D7"/>
    <mergeCell ref="E7:G7"/>
    <mergeCell ref="H7:J7"/>
    <mergeCell ref="K7:M7"/>
    <mergeCell ref="N7:P7"/>
    <mergeCell ref="Q7:S7"/>
    <mergeCell ref="A30:A31"/>
    <mergeCell ref="B30:D30"/>
    <mergeCell ref="E30:G30"/>
    <mergeCell ref="H30:J30"/>
    <mergeCell ref="K30:M30"/>
  </mergeCells>
  <hyperlinks>
    <hyperlink ref="U7" location="ÍNDICE!A14" display="ÍNDICE"/>
  </hyperlinks>
  <printOptions horizontalCentered="1" verticalCentered="1"/>
  <pageMargins left="0.31496062992125984" right="0.31496062992125984" top="0.39370078740157483" bottom="0.39370078740157483" header="0.31496062992125984" footer="0"/>
  <pageSetup paperSize="9" scale="71" fitToHeight="0" orientation="landscape" r:id="rId1"/>
  <headerFooter scaleWithDoc="0" alignWithMargins="0">
    <oddHeader>&amp;R&amp;"Arial,Negrita"Compendio estadístico 2013 - Población y migración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3"/>
  <sheetViews>
    <sheetView showGridLines="0" zoomScale="85" zoomScaleNormal="85" workbookViewId="0">
      <selection activeCell="N6" sqref="N6"/>
    </sheetView>
  </sheetViews>
  <sheetFormatPr baseColWidth="10" defaultRowHeight="14.25"/>
  <cols>
    <col min="1" max="1" width="42.140625" style="50" customWidth="1"/>
    <col min="2" max="3" width="12.85546875" style="50" bestFit="1" customWidth="1"/>
    <col min="4" max="11" width="13.140625" style="50" bestFit="1" customWidth="1"/>
    <col min="12" max="12" width="12.85546875" style="50" bestFit="1" customWidth="1"/>
    <col min="13" max="16384" width="11.42578125" style="50"/>
  </cols>
  <sheetData>
    <row r="1" spans="1:19" ht="6.75" customHeight="1"/>
    <row r="2" spans="1:19">
      <c r="A2" s="50" t="s">
        <v>112</v>
      </c>
    </row>
    <row r="3" spans="1:19" ht="15">
      <c r="A3" s="527" t="s">
        <v>505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9" ht="15">
      <c r="A4" s="521" t="s">
        <v>181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199"/>
      <c r="N4" s="199"/>
      <c r="O4" s="199"/>
      <c r="P4" s="199"/>
      <c r="Q4" s="199"/>
      <c r="R4" s="199"/>
      <c r="S4" s="199"/>
    </row>
    <row r="6" spans="1:19" s="51" customFormat="1" ht="27.75" customHeight="1">
      <c r="A6" s="528" t="s">
        <v>113</v>
      </c>
      <c r="B6" s="526">
        <v>2010</v>
      </c>
      <c r="C6" s="526">
        <v>2011</v>
      </c>
      <c r="D6" s="526">
        <v>2012</v>
      </c>
      <c r="E6" s="526">
        <v>2013</v>
      </c>
      <c r="F6" s="526">
        <v>2014</v>
      </c>
      <c r="G6" s="526">
        <v>2015</v>
      </c>
      <c r="H6" s="526">
        <v>2016</v>
      </c>
      <c r="I6" s="526">
        <v>2017</v>
      </c>
      <c r="J6" s="526">
        <v>2018</v>
      </c>
      <c r="K6" s="526">
        <v>2019</v>
      </c>
      <c r="L6" s="526">
        <v>2020</v>
      </c>
      <c r="N6" s="179" t="s">
        <v>149</v>
      </c>
    </row>
    <row r="7" spans="1:19" s="51" customFormat="1" ht="27.75" customHeight="1">
      <c r="A7" s="529" t="s">
        <v>114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</row>
    <row r="8" spans="1:19">
      <c r="A8" s="52" t="s">
        <v>115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9">
      <c r="A9" s="55" t="s">
        <v>116</v>
      </c>
      <c r="B9" s="56">
        <v>15012228</v>
      </c>
      <c r="C9" s="57">
        <v>15266431</v>
      </c>
      <c r="D9" s="57">
        <v>15520973</v>
      </c>
      <c r="E9" s="57">
        <v>15774749</v>
      </c>
      <c r="F9" s="57">
        <v>16027466</v>
      </c>
      <c r="G9" s="57">
        <v>16278844</v>
      </c>
      <c r="H9" s="57">
        <v>16528730</v>
      </c>
      <c r="I9" s="57">
        <v>16776977</v>
      </c>
      <c r="J9" s="57">
        <v>17023408</v>
      </c>
      <c r="K9" s="57">
        <v>17267986</v>
      </c>
      <c r="L9" s="57">
        <v>17510643</v>
      </c>
    </row>
    <row r="10" spans="1:19">
      <c r="A10" s="55" t="s">
        <v>6</v>
      </c>
      <c r="B10" s="56">
        <v>7443875</v>
      </c>
      <c r="C10" s="57">
        <v>7567676</v>
      </c>
      <c r="D10" s="57">
        <v>7691912</v>
      </c>
      <c r="E10" s="57">
        <v>7815935</v>
      </c>
      <c r="F10" s="57">
        <v>7939552</v>
      </c>
      <c r="G10" s="57">
        <v>8062610</v>
      </c>
      <c r="H10" s="57">
        <v>8184970</v>
      </c>
      <c r="I10" s="57">
        <v>8306557</v>
      </c>
      <c r="J10" s="57">
        <v>8427261</v>
      </c>
      <c r="K10" s="57">
        <v>8547067</v>
      </c>
      <c r="L10" s="57">
        <v>8665937</v>
      </c>
    </row>
    <row r="11" spans="1:19">
      <c r="A11" s="58" t="s">
        <v>7</v>
      </c>
      <c r="B11" s="56">
        <v>7568353</v>
      </c>
      <c r="C11" s="57">
        <v>7698755</v>
      </c>
      <c r="D11" s="57">
        <v>7829061</v>
      </c>
      <c r="E11" s="57">
        <v>7958814</v>
      </c>
      <c r="F11" s="57">
        <v>8087914</v>
      </c>
      <c r="G11" s="57">
        <v>8216234</v>
      </c>
      <c r="H11" s="57">
        <v>8343760</v>
      </c>
      <c r="I11" s="57">
        <v>8470420</v>
      </c>
      <c r="J11" s="57">
        <v>8596147</v>
      </c>
      <c r="K11" s="57">
        <v>8720919</v>
      </c>
      <c r="L11" s="57">
        <v>8844706</v>
      </c>
    </row>
    <row r="12" spans="1:19">
      <c r="A12" s="52" t="s">
        <v>117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9">
      <c r="A13" s="58" t="s">
        <v>118</v>
      </c>
      <c r="B13" s="147">
        <v>0.32445896771618443</v>
      </c>
      <c r="C13" s="148">
        <v>0.32139181711822495</v>
      </c>
      <c r="D13" s="148">
        <v>0.31808327995931701</v>
      </c>
      <c r="E13" s="148">
        <v>0.31456329352688905</v>
      </c>
      <c r="F13" s="148">
        <v>0.31086380092773241</v>
      </c>
      <c r="G13" s="148">
        <v>0.30701510500377055</v>
      </c>
      <c r="H13" s="148">
        <v>0.30304596904904368</v>
      </c>
      <c r="I13" s="148">
        <v>0.29898705827635097</v>
      </c>
      <c r="J13" s="148">
        <v>0.29486504699881483</v>
      </c>
      <c r="K13" s="148">
        <v>0.29070043258084644</v>
      </c>
      <c r="L13" s="148">
        <v>0.28650923898111563</v>
      </c>
    </row>
    <row r="14" spans="1:19">
      <c r="A14" s="58" t="s">
        <v>119</v>
      </c>
      <c r="B14" s="147">
        <v>0.60984165708114746</v>
      </c>
      <c r="C14" s="148">
        <v>0.61289826024170291</v>
      </c>
      <c r="D14" s="148">
        <v>0.61591409249922668</v>
      </c>
      <c r="E14" s="148">
        <v>0.61891767659821406</v>
      </c>
      <c r="F14" s="148">
        <v>0.62190242674668594</v>
      </c>
      <c r="G14" s="148">
        <v>0.6248602173471286</v>
      </c>
      <c r="H14" s="148">
        <v>0.62777182517955099</v>
      </c>
      <c r="I14" s="148">
        <v>0.63062219135187469</v>
      </c>
      <c r="J14" s="148">
        <v>0.63339338398045797</v>
      </c>
      <c r="K14" s="148">
        <v>0.63607603110171618</v>
      </c>
      <c r="L14" s="148">
        <v>0.63866215535317583</v>
      </c>
    </row>
    <row r="15" spans="1:19">
      <c r="A15" s="58" t="s">
        <v>120</v>
      </c>
      <c r="B15" s="147">
        <v>6.5699375202668123E-2</v>
      </c>
      <c r="C15" s="148">
        <v>6.5709922640072194E-2</v>
      </c>
      <c r="D15" s="148">
        <v>6.6002627541456318E-2</v>
      </c>
      <c r="E15" s="148">
        <v>6.6519029874896898E-2</v>
      </c>
      <c r="F15" s="148">
        <v>6.7233772325581601E-2</v>
      </c>
      <c r="G15" s="148">
        <v>6.8124677649100879E-2</v>
      </c>
      <c r="H15" s="148">
        <v>6.9182205771405311E-2</v>
      </c>
      <c r="I15" s="148">
        <v>7.0390750371774363E-2</v>
      </c>
      <c r="J15" s="148">
        <v>7.1741569020727231E-2</v>
      </c>
      <c r="K15" s="148">
        <v>7.322353631743736E-2</v>
      </c>
      <c r="L15" s="148">
        <v>7.4828605665708564E-2</v>
      </c>
    </row>
    <row r="16" spans="1:19">
      <c r="A16" s="26"/>
      <c r="B16" s="147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2">
      <c r="A17" s="52" t="s">
        <v>182</v>
      </c>
      <c r="B17" s="147">
        <v>0.63976991140002892</v>
      </c>
      <c r="C17" s="150">
        <v>0.63159216605646673</v>
      </c>
      <c r="D17" s="150">
        <v>0.62360305142921457</v>
      </c>
      <c r="E17" s="150">
        <v>0.61572376716778632</v>
      </c>
      <c r="F17" s="150">
        <v>0.60796928423519592</v>
      </c>
      <c r="G17" s="150">
        <v>0.60035792364177676</v>
      </c>
      <c r="H17" s="150">
        <v>0.59293545822000981</v>
      </c>
      <c r="I17" s="150">
        <v>0.58573550647858486</v>
      </c>
      <c r="J17" s="150">
        <v>0.57879767186019881</v>
      </c>
      <c r="K17" s="150">
        <v>0.57213910146551017</v>
      </c>
      <c r="L17" s="150">
        <v>0.56577306423770624</v>
      </c>
    </row>
    <row r="18" spans="1:12">
      <c r="A18" s="26"/>
      <c r="B18" s="147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2">
      <c r="A19" s="52" t="s">
        <v>121</v>
      </c>
      <c r="B19" s="151">
        <v>23.60073407848628</v>
      </c>
      <c r="C19" s="152">
        <v>23.800138382676828</v>
      </c>
      <c r="D19" s="152">
        <v>24.013553952112886</v>
      </c>
      <c r="E19" s="152">
        <v>24.242242398339705</v>
      </c>
      <c r="F19" s="152">
        <v>24.481498064809895</v>
      </c>
      <c r="G19" s="152">
        <v>24.73015291571507</v>
      </c>
      <c r="H19" s="152">
        <v>24.98734712955023</v>
      </c>
      <c r="I19" s="152">
        <v>25.256832001533997</v>
      </c>
      <c r="J19" s="152">
        <v>25.53382044943902</v>
      </c>
      <c r="K19" s="152">
        <v>25.817129340131995</v>
      </c>
      <c r="L19" s="152">
        <v>26.107962273605843</v>
      </c>
    </row>
    <row r="20" spans="1:12">
      <c r="A20" s="26"/>
      <c r="B20" s="147"/>
      <c r="C20" s="153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2">
      <c r="A21" s="52" t="s">
        <v>183</v>
      </c>
      <c r="B21" s="147">
        <v>0.98355282846875669</v>
      </c>
      <c r="C21" s="150">
        <v>0.98297400034161364</v>
      </c>
      <c r="D21" s="150">
        <v>0.98248206266370897</v>
      </c>
      <c r="E21" s="150">
        <v>0.9820477020822449</v>
      </c>
      <c r="F21" s="150">
        <v>0.98165633314102996</v>
      </c>
      <c r="G21" s="150">
        <v>0.98130238257576408</v>
      </c>
      <c r="H21" s="150">
        <v>0.98096901157272021</v>
      </c>
      <c r="I21" s="150">
        <v>0.98065467828041586</v>
      </c>
      <c r="J21" s="150">
        <v>0.98035329084065226</v>
      </c>
      <c r="K21" s="150">
        <v>0.98006494499031582</v>
      </c>
      <c r="L21" s="150">
        <v>0.97978802234918827</v>
      </c>
    </row>
    <row r="22" spans="1:12">
      <c r="A22" s="26"/>
      <c r="B22" s="147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>
      <c r="A23" s="52" t="s">
        <v>184</v>
      </c>
      <c r="B23" s="147">
        <v>0.20248901013621437</v>
      </c>
      <c r="C23" s="150">
        <v>0.20445424911332016</v>
      </c>
      <c r="D23" s="150">
        <v>0.2075010907517619</v>
      </c>
      <c r="E23" s="150">
        <v>0.21146469166533827</v>
      </c>
      <c r="F23" s="150">
        <v>0.2162804807923315</v>
      </c>
      <c r="G23" s="150">
        <v>0.22189356985632425</v>
      </c>
      <c r="H23" s="150">
        <v>0.22828947696779675</v>
      </c>
      <c r="I23" s="150">
        <v>0.23543076003882699</v>
      </c>
      <c r="J23" s="150">
        <v>0.24330306270927929</v>
      </c>
      <c r="K23" s="150">
        <v>0.25188657501248551</v>
      </c>
      <c r="L23" s="150">
        <v>0.26117344743162246</v>
      </c>
    </row>
    <row r="24" spans="1:12">
      <c r="A24" s="26"/>
      <c r="B24" s="147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>
      <c r="A25" s="52" t="s">
        <v>185</v>
      </c>
      <c r="B25" s="147">
        <v>0.43729679426929152</v>
      </c>
      <c r="C25" s="150">
        <v>0.4300451228476696</v>
      </c>
      <c r="D25" s="150">
        <v>0.42234914197065593</v>
      </c>
      <c r="E25" s="150">
        <v>0.4143125715720436</v>
      </c>
      <c r="F25" s="150">
        <v>0.40623029716866854</v>
      </c>
      <c r="G25" s="150">
        <v>0.39831220310413262</v>
      </c>
      <c r="H25" s="150">
        <v>0.39065974830702432</v>
      </c>
      <c r="I25" s="150">
        <v>0.38338884671972334</v>
      </c>
      <c r="J25" s="150">
        <v>0.37652134670580995</v>
      </c>
      <c r="K25" s="150">
        <v>0.37004205185252148</v>
      </c>
      <c r="L25" s="150">
        <v>0.36394079721650691</v>
      </c>
    </row>
    <row r="26" spans="1:12">
      <c r="A26" s="26"/>
      <c r="B26" s="147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>
      <c r="A27" s="52" t="s">
        <v>186</v>
      </c>
      <c r="B27" s="154">
        <v>0.51127887401657934</v>
      </c>
      <c r="C27" s="150">
        <v>0.51190341815007756</v>
      </c>
      <c r="D27" s="150">
        <v>0.51244766134789344</v>
      </c>
      <c r="E27" s="150">
        <v>0.51294388837331795</v>
      </c>
      <c r="F27" s="150">
        <v>0.51339838677809879</v>
      </c>
      <c r="G27" s="150">
        <v>0.51381180234155943</v>
      </c>
      <c r="H27" s="150">
        <v>0.51418389311293711</v>
      </c>
      <c r="I27" s="150">
        <v>0.51450907983311334</v>
      </c>
      <c r="J27" s="150">
        <v>0.51477819074057252</v>
      </c>
      <c r="K27" s="150">
        <v>0.51498265263098997</v>
      </c>
      <c r="L27" s="150">
        <v>0.51511062097485205</v>
      </c>
    </row>
    <row r="28" spans="1:12">
      <c r="A28" s="43" t="s">
        <v>167</v>
      </c>
      <c r="B28" s="63"/>
      <c r="C28" s="64"/>
      <c r="D28" s="64"/>
      <c r="E28" s="64"/>
      <c r="F28" s="64"/>
    </row>
    <row r="29" spans="1:12">
      <c r="A29" s="65" t="s">
        <v>426</v>
      </c>
      <c r="B29" s="66"/>
    </row>
    <row r="30" spans="1:12">
      <c r="A30" s="65" t="s">
        <v>427</v>
      </c>
      <c r="B30" s="66"/>
    </row>
    <row r="31" spans="1:12">
      <c r="A31" s="65" t="s">
        <v>428</v>
      </c>
      <c r="B31" s="66"/>
    </row>
    <row r="32" spans="1:12">
      <c r="A32" s="65" t="s">
        <v>429</v>
      </c>
      <c r="B32" s="66"/>
    </row>
    <row r="33" spans="1:12">
      <c r="A33" s="33" t="s">
        <v>430</v>
      </c>
      <c r="B33" s="17"/>
    </row>
    <row r="35" spans="1:12">
      <c r="A35" s="67" t="s">
        <v>111</v>
      </c>
    </row>
    <row r="36" spans="1:12" s="51" customFormat="1" ht="30.75" customHeight="1">
      <c r="A36" s="530" t="s">
        <v>122</v>
      </c>
      <c r="B36" s="526">
        <v>2010</v>
      </c>
      <c r="C36" s="526">
        <v>2011</v>
      </c>
      <c r="D36" s="526">
        <v>2012</v>
      </c>
      <c r="E36" s="526">
        <v>2013</v>
      </c>
      <c r="F36" s="526">
        <v>2014</v>
      </c>
      <c r="G36" s="526">
        <v>2015</v>
      </c>
      <c r="H36" s="526">
        <v>2016</v>
      </c>
      <c r="I36" s="526">
        <v>2017</v>
      </c>
      <c r="J36" s="526">
        <v>2018</v>
      </c>
      <c r="K36" s="526">
        <v>2019</v>
      </c>
      <c r="L36" s="526">
        <v>2020</v>
      </c>
    </row>
    <row r="37" spans="1:12" s="51" customFormat="1" ht="30.75" customHeight="1">
      <c r="A37" s="530" t="s">
        <v>114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</row>
    <row r="38" spans="1:12">
      <c r="A38" s="52" t="s">
        <v>115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>
      <c r="A39" s="55" t="s">
        <v>116</v>
      </c>
      <c r="B39" s="57">
        <v>739520</v>
      </c>
      <c r="C39" s="57">
        <v>753493</v>
      </c>
      <c r="D39" s="57">
        <v>767695</v>
      </c>
      <c r="E39" s="57">
        <v>781919</v>
      </c>
      <c r="F39" s="57">
        <v>796169</v>
      </c>
      <c r="G39" s="57">
        <v>810412</v>
      </c>
      <c r="H39" s="57">
        <v>824646</v>
      </c>
      <c r="I39" s="57">
        <v>838859</v>
      </c>
      <c r="J39" s="57">
        <v>853070</v>
      </c>
      <c r="K39" s="57">
        <v>867239</v>
      </c>
      <c r="L39" s="57">
        <v>881394</v>
      </c>
    </row>
    <row r="40" spans="1:12">
      <c r="A40" s="55" t="s">
        <v>6</v>
      </c>
      <c r="B40" s="57">
        <v>350085</v>
      </c>
      <c r="C40" s="57">
        <v>357141</v>
      </c>
      <c r="D40" s="57">
        <v>364274</v>
      </c>
      <c r="E40" s="57">
        <v>371452</v>
      </c>
      <c r="F40" s="57">
        <v>378664</v>
      </c>
      <c r="G40" s="57">
        <v>385898</v>
      </c>
      <c r="H40" s="57">
        <v>393150</v>
      </c>
      <c r="I40" s="57">
        <v>400403</v>
      </c>
      <c r="J40" s="57">
        <v>407682</v>
      </c>
      <c r="K40" s="57">
        <v>414953</v>
      </c>
      <c r="L40" s="57">
        <v>422235</v>
      </c>
    </row>
    <row r="41" spans="1:12">
      <c r="A41" s="58" t="s">
        <v>7</v>
      </c>
      <c r="B41" s="57">
        <v>389435</v>
      </c>
      <c r="C41" s="57">
        <v>396352</v>
      </c>
      <c r="D41" s="57">
        <v>403421</v>
      </c>
      <c r="E41" s="57">
        <v>410467</v>
      </c>
      <c r="F41" s="57">
        <v>417505</v>
      </c>
      <c r="G41" s="57">
        <v>424514</v>
      </c>
      <c r="H41" s="57">
        <v>431496</v>
      </c>
      <c r="I41" s="57">
        <v>438456</v>
      </c>
      <c r="J41" s="57">
        <v>445388</v>
      </c>
      <c r="K41" s="57">
        <v>452286</v>
      </c>
      <c r="L41" s="57">
        <v>459159</v>
      </c>
    </row>
    <row r="42" spans="1:12">
      <c r="A42" s="52" t="s">
        <v>117</v>
      </c>
      <c r="B42" s="61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>
      <c r="A43" s="58" t="s">
        <v>118</v>
      </c>
      <c r="B43" s="148">
        <v>0.31467438338381654</v>
      </c>
      <c r="C43" s="148">
        <v>0.31017806402979192</v>
      </c>
      <c r="D43" s="148">
        <v>0.30574512013234423</v>
      </c>
      <c r="E43" s="148">
        <v>0.30129975099722606</v>
      </c>
      <c r="F43" s="148">
        <v>0.2968703880708744</v>
      </c>
      <c r="G43" s="148">
        <v>0.29248456340725459</v>
      </c>
      <c r="H43" s="148">
        <v>0.28813697028785684</v>
      </c>
      <c r="I43" s="148">
        <v>0.28383315908871454</v>
      </c>
      <c r="J43" s="148">
        <v>0.27957143024605247</v>
      </c>
      <c r="K43" s="148">
        <v>0.27535316100867235</v>
      </c>
      <c r="L43" s="148">
        <v>0.27118519073195413</v>
      </c>
    </row>
    <row r="44" spans="1:12">
      <c r="A44" s="58" t="s">
        <v>119</v>
      </c>
      <c r="B44" s="148">
        <v>0.60602958675897878</v>
      </c>
      <c r="C44" s="148">
        <v>0.61101828417782245</v>
      </c>
      <c r="D44" s="148">
        <v>0.6156741935273774</v>
      </c>
      <c r="E44" s="148">
        <v>0.62012433512934206</v>
      </c>
      <c r="F44" s="148">
        <v>0.62436367153204908</v>
      </c>
      <c r="G44" s="148">
        <v>0.62840752604847905</v>
      </c>
      <c r="H44" s="148">
        <v>0.63225917545225463</v>
      </c>
      <c r="I44" s="148">
        <v>0.63594120108385321</v>
      </c>
      <c r="J44" s="148">
        <v>0.63945045541397538</v>
      </c>
      <c r="K44" s="148">
        <v>0.64280665422103944</v>
      </c>
      <c r="L44" s="148">
        <v>0.64599032895617625</v>
      </c>
    </row>
    <row r="45" spans="1:12">
      <c r="A45" s="58" t="s">
        <v>120</v>
      </c>
      <c r="B45" s="148">
        <v>7.9296029857204672E-2</v>
      </c>
      <c r="C45" s="148">
        <v>7.880365179238559E-2</v>
      </c>
      <c r="D45" s="148">
        <v>7.8580686340278372E-2</v>
      </c>
      <c r="E45" s="148">
        <v>7.8575913873431907E-2</v>
      </c>
      <c r="F45" s="148">
        <v>7.8765940397076503E-2</v>
      </c>
      <c r="G45" s="148">
        <v>7.9107910544266372E-2</v>
      </c>
      <c r="H45" s="148">
        <v>7.9603854259888487E-2</v>
      </c>
      <c r="I45" s="148">
        <v>8.0225639827432263E-2</v>
      </c>
      <c r="J45" s="148">
        <v>8.0978114339972096E-2</v>
      </c>
      <c r="K45" s="148">
        <v>8.1840184770288232E-2</v>
      </c>
      <c r="L45" s="148">
        <v>8.2824480311869605E-2</v>
      </c>
    </row>
    <row r="46" spans="1:12">
      <c r="A46" s="26"/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</row>
    <row r="47" spans="1:12">
      <c r="A47" s="52" t="s">
        <v>182</v>
      </c>
      <c r="B47" s="148">
        <v>0.65008445437121098</v>
      </c>
      <c r="C47" s="150">
        <v>0.63661223550058865</v>
      </c>
      <c r="D47" s="150">
        <v>0.62423569237279175</v>
      </c>
      <c r="E47" s="150">
        <v>0.61257983818910389</v>
      </c>
      <c r="F47" s="150">
        <v>0.60163066109567709</v>
      </c>
      <c r="G47" s="150">
        <v>0.5913240350384571</v>
      </c>
      <c r="H47" s="150">
        <v>0.58162987399067878</v>
      </c>
      <c r="I47" s="150">
        <v>0.5724724208710974</v>
      </c>
      <c r="J47" s="150">
        <v>0.56384281461275609</v>
      </c>
      <c r="K47" s="150">
        <v>0.55567773518432484</v>
      </c>
      <c r="L47" s="150">
        <v>0.54801079083621951</v>
      </c>
    </row>
    <row r="48" spans="1:12">
      <c r="A48" s="26"/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</row>
    <row r="49" spans="1:12">
      <c r="A49" s="52" t="s">
        <v>121</v>
      </c>
      <c r="B49" s="152">
        <v>23.437252410494057</v>
      </c>
      <c r="C49" s="152">
        <v>23.698228932278436</v>
      </c>
      <c r="D49" s="152">
        <v>23.974396101144229</v>
      </c>
      <c r="E49" s="152">
        <v>24.273114269631296</v>
      </c>
      <c r="F49" s="152">
        <v>24.585976112026358</v>
      </c>
      <c r="G49" s="152">
        <v>24.910073875083949</v>
      </c>
      <c r="H49" s="152">
        <v>25.248275862068965</v>
      </c>
      <c r="I49" s="152">
        <v>25.595080136626379</v>
      </c>
      <c r="J49" s="152">
        <v>25.948201252987147</v>
      </c>
      <c r="K49" s="152">
        <v>26.310554803788904</v>
      </c>
      <c r="L49" s="152">
        <v>26.677609855219711</v>
      </c>
    </row>
    <row r="50" spans="1:12">
      <c r="A50" s="26"/>
      <c r="B50" s="148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1:12">
      <c r="A51" s="52" t="s">
        <v>183</v>
      </c>
      <c r="B51" s="148">
        <v>0.89895618010707823</v>
      </c>
      <c r="C51" s="150">
        <v>0.9010702607782981</v>
      </c>
      <c r="D51" s="150">
        <v>0.90296241395465282</v>
      </c>
      <c r="E51" s="150">
        <v>0.90494972799274975</v>
      </c>
      <c r="F51" s="150">
        <v>0.9069687788170202</v>
      </c>
      <c r="G51" s="150">
        <v>0.90903480215022359</v>
      </c>
      <c r="H51" s="150">
        <v>0.91113243228210694</v>
      </c>
      <c r="I51" s="150">
        <v>0.91321135986279123</v>
      </c>
      <c r="J51" s="150">
        <v>0.91534123056750516</v>
      </c>
      <c r="K51" s="150">
        <v>0.91745709573146195</v>
      </c>
      <c r="L51" s="150">
        <v>0.91958341228202001</v>
      </c>
    </row>
    <row r="52" spans="1:12">
      <c r="A52" s="26"/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</row>
    <row r="53" spans="1:12">
      <c r="A53" s="52" t="s">
        <v>184</v>
      </c>
      <c r="B53" s="148">
        <v>0.25199391512109598</v>
      </c>
      <c r="C53" s="150">
        <v>0.25405939662069937</v>
      </c>
      <c r="D53" s="150">
        <v>0.2570137057502801</v>
      </c>
      <c r="E53" s="150">
        <v>0.2607898400624809</v>
      </c>
      <c r="F53" s="150">
        <v>0.26532097360371298</v>
      </c>
      <c r="G53" s="150">
        <v>0.27046866891951754</v>
      </c>
      <c r="H53" s="150">
        <v>0.27627087971516467</v>
      </c>
      <c r="I53" s="150">
        <v>0.28265069551777433</v>
      </c>
      <c r="J53" s="150">
        <v>0.28965089268493127</v>
      </c>
      <c r="K53" s="150">
        <v>0.29721897678781561</v>
      </c>
      <c r="L53" s="150">
        <v>0.30541667886922069</v>
      </c>
    </row>
    <row r="54" spans="1:12">
      <c r="A54" s="26"/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>
      <c r="A55" s="52" t="s">
        <v>185</v>
      </c>
      <c r="B55" s="148">
        <v>0.39541842169999347</v>
      </c>
      <c r="C55" s="150">
        <v>0.38911188299278288</v>
      </c>
      <c r="D55" s="150">
        <v>0.38327703840565064</v>
      </c>
      <c r="E55" s="150">
        <v>0.37723000598912526</v>
      </c>
      <c r="F55" s="150">
        <v>0.37106316057263117</v>
      </c>
      <c r="G55" s="150">
        <v>0.36454810019113859</v>
      </c>
      <c r="H55" s="150">
        <v>0.35731295095564691</v>
      </c>
      <c r="I55" s="150">
        <v>0.3499614319273518</v>
      </c>
      <c r="J55" s="150">
        <v>0.34311659318447263</v>
      </c>
      <c r="K55" s="150">
        <v>0.33672984777169995</v>
      </c>
      <c r="L55" s="150">
        <v>0.33080365342550383</v>
      </c>
    </row>
    <row r="56" spans="1:12">
      <c r="A56" s="26"/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>
      <c r="A57" s="52" t="s">
        <v>186</v>
      </c>
      <c r="B57" s="150">
        <v>0.51148201882213973</v>
      </c>
      <c r="C57" s="150">
        <v>0.51354099386404006</v>
      </c>
      <c r="D57" s="150">
        <v>0.5151789321825091</v>
      </c>
      <c r="E57" s="150">
        <v>0.51660913057566138</v>
      </c>
      <c r="F57" s="150">
        <v>0.51782613381875664</v>
      </c>
      <c r="G57" s="150">
        <v>0.51884979058405611</v>
      </c>
      <c r="H57" s="150">
        <v>0.51969427294806902</v>
      </c>
      <c r="I57" s="150">
        <v>0.52038973123871035</v>
      </c>
      <c r="J57" s="150">
        <v>0.52095925350480932</v>
      </c>
      <c r="K57" s="150">
        <v>0.52141786391796341</v>
      </c>
      <c r="L57" s="150">
        <v>0.52172776750537397</v>
      </c>
    </row>
    <row r="58" spans="1:12">
      <c r="A58" s="43" t="s">
        <v>167</v>
      </c>
      <c r="B58" s="68"/>
    </row>
    <row r="59" spans="1:12">
      <c r="A59" s="65" t="s">
        <v>426</v>
      </c>
      <c r="B59" s="66"/>
    </row>
    <row r="60" spans="1:12">
      <c r="A60" s="65" t="s">
        <v>427</v>
      </c>
      <c r="B60" s="66"/>
    </row>
    <row r="61" spans="1:12">
      <c r="A61" s="65" t="s">
        <v>428</v>
      </c>
      <c r="B61" s="66"/>
    </row>
    <row r="62" spans="1:12">
      <c r="A62" s="65" t="s">
        <v>429</v>
      </c>
      <c r="B62" s="66"/>
    </row>
    <row r="63" spans="1:12">
      <c r="A63" s="33" t="s">
        <v>430</v>
      </c>
      <c r="B63" s="17"/>
    </row>
    <row r="65" spans="1:12">
      <c r="A65" s="67" t="s">
        <v>111</v>
      </c>
    </row>
    <row r="66" spans="1:12" s="51" customFormat="1" ht="35.25" customHeight="1">
      <c r="A66" s="530" t="s">
        <v>170</v>
      </c>
      <c r="B66" s="526">
        <v>2010</v>
      </c>
      <c r="C66" s="526">
        <v>2011</v>
      </c>
      <c r="D66" s="526">
        <v>2012</v>
      </c>
      <c r="E66" s="526">
        <v>2013</v>
      </c>
      <c r="F66" s="526">
        <v>2014</v>
      </c>
      <c r="G66" s="526">
        <v>2015</v>
      </c>
      <c r="H66" s="526">
        <v>2016</v>
      </c>
      <c r="I66" s="526">
        <v>2017</v>
      </c>
      <c r="J66" s="526">
        <v>2018</v>
      </c>
      <c r="K66" s="526">
        <v>2019</v>
      </c>
      <c r="L66" s="526">
        <v>2020</v>
      </c>
    </row>
    <row r="67" spans="1:12" s="51" customFormat="1" ht="35.25" customHeight="1">
      <c r="A67" s="530" t="s">
        <v>114</v>
      </c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</row>
    <row r="68" spans="1:12">
      <c r="A68" s="52" t="s">
        <v>115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>
      <c r="A69" s="55" t="s">
        <v>116</v>
      </c>
      <c r="B69" s="103">
        <v>191631</v>
      </c>
      <c r="C69" s="103">
        <v>193689</v>
      </c>
      <c r="D69" s="103">
        <v>195719</v>
      </c>
      <c r="E69" s="103">
        <v>197708</v>
      </c>
      <c r="F69" s="103">
        <v>199646</v>
      </c>
      <c r="G69" s="103">
        <v>201533</v>
      </c>
      <c r="H69" s="103">
        <v>203344</v>
      </c>
      <c r="I69" s="103">
        <v>205094</v>
      </c>
      <c r="J69" s="103">
        <v>206771</v>
      </c>
      <c r="K69" s="103">
        <v>208384</v>
      </c>
      <c r="L69" s="103">
        <v>209933</v>
      </c>
    </row>
    <row r="70" spans="1:12">
      <c r="A70" s="55" t="s">
        <v>6</v>
      </c>
      <c r="B70" s="103">
        <v>93867</v>
      </c>
      <c r="C70" s="103">
        <v>94829</v>
      </c>
      <c r="D70" s="103">
        <v>95780</v>
      </c>
      <c r="E70" s="103">
        <v>96714</v>
      </c>
      <c r="F70" s="103">
        <v>97628</v>
      </c>
      <c r="G70" s="103">
        <v>98512</v>
      </c>
      <c r="H70" s="103">
        <v>99360</v>
      </c>
      <c r="I70" s="103">
        <v>100180</v>
      </c>
      <c r="J70" s="103">
        <v>100960</v>
      </c>
      <c r="K70" s="103">
        <v>101709</v>
      </c>
      <c r="L70" s="103">
        <v>102429</v>
      </c>
    </row>
    <row r="71" spans="1:12">
      <c r="A71" s="58" t="s">
        <v>7</v>
      </c>
      <c r="B71" s="103">
        <v>97764</v>
      </c>
      <c r="C71" s="103">
        <v>98860</v>
      </c>
      <c r="D71" s="103">
        <v>99939</v>
      </c>
      <c r="E71" s="103">
        <v>100994</v>
      </c>
      <c r="F71" s="103">
        <v>102018</v>
      </c>
      <c r="G71" s="103">
        <v>103021</v>
      </c>
      <c r="H71" s="103">
        <v>103984</v>
      </c>
      <c r="I71" s="103">
        <v>104914</v>
      </c>
      <c r="J71" s="103">
        <v>105811</v>
      </c>
      <c r="K71" s="103">
        <v>106675</v>
      </c>
      <c r="L71" s="103">
        <v>107504</v>
      </c>
    </row>
    <row r="72" spans="1:12">
      <c r="A72" s="52" t="s">
        <v>117</v>
      </c>
      <c r="B72" s="104"/>
      <c r="C72" s="105"/>
      <c r="D72" s="105"/>
      <c r="E72" s="105"/>
      <c r="F72" s="105"/>
      <c r="G72" s="105"/>
      <c r="H72" s="105"/>
      <c r="I72" s="105"/>
      <c r="J72" s="105"/>
      <c r="K72" s="105"/>
      <c r="L72" s="105"/>
    </row>
    <row r="73" spans="1:12">
      <c r="A73" s="58" t="s">
        <v>118</v>
      </c>
      <c r="B73" s="155">
        <v>0.35938861666431843</v>
      </c>
      <c r="C73" s="155">
        <v>0.35899302490074292</v>
      </c>
      <c r="D73" s="155">
        <v>0.35810524272043082</v>
      </c>
      <c r="E73" s="155">
        <v>0.35675845185829608</v>
      </c>
      <c r="F73" s="155">
        <v>0.35500836480570608</v>
      </c>
      <c r="G73" s="155">
        <v>0.3529099452695092</v>
      </c>
      <c r="H73" s="155">
        <v>0.35049472814540877</v>
      </c>
      <c r="I73" s="155">
        <v>0.34780637171248308</v>
      </c>
      <c r="J73" s="155">
        <v>0.34484042733265302</v>
      </c>
      <c r="K73" s="155">
        <v>0.34160012285012287</v>
      </c>
      <c r="L73" s="155">
        <v>0.3380554748419734</v>
      </c>
    </row>
    <row r="74" spans="1:12">
      <c r="A74" s="58" t="s">
        <v>119</v>
      </c>
      <c r="B74" s="155">
        <v>0.54649821792924946</v>
      </c>
      <c r="C74" s="155">
        <v>0.54757368771587445</v>
      </c>
      <c r="D74" s="155">
        <v>0.54895028075966057</v>
      </c>
      <c r="E74" s="155">
        <v>0.5506453962409209</v>
      </c>
      <c r="F74" s="155">
        <v>0.55260811636596774</v>
      </c>
      <c r="G74" s="155">
        <v>0.55481236323579763</v>
      </c>
      <c r="H74" s="155">
        <v>0.55725273428279176</v>
      </c>
      <c r="I74" s="155">
        <v>0.55987010834056583</v>
      </c>
      <c r="J74" s="155">
        <v>0.56265143564619802</v>
      </c>
      <c r="K74" s="155">
        <v>0.5656000460687961</v>
      </c>
      <c r="L74" s="155">
        <v>0.56873383412803136</v>
      </c>
    </row>
    <row r="75" spans="1:12">
      <c r="A75" s="58" t="s">
        <v>120</v>
      </c>
      <c r="B75" s="155">
        <v>9.411316540643215E-2</v>
      </c>
      <c r="C75" s="155">
        <v>9.3433287383382635E-2</v>
      </c>
      <c r="D75" s="155">
        <v>9.2944476519908642E-2</v>
      </c>
      <c r="E75" s="155">
        <v>9.2596151900782978E-2</v>
      </c>
      <c r="F75" s="155">
        <v>9.2383518828326142E-2</v>
      </c>
      <c r="G75" s="155">
        <v>9.227769149469317E-2</v>
      </c>
      <c r="H75" s="155">
        <v>9.2252537571799506E-2</v>
      </c>
      <c r="I75" s="155">
        <v>9.2323519946951149E-2</v>
      </c>
      <c r="J75" s="155">
        <v>9.2508137021149003E-2</v>
      </c>
      <c r="K75" s="155">
        <v>9.2799831081081086E-2</v>
      </c>
      <c r="L75" s="155">
        <v>9.3210691029995282E-2</v>
      </c>
    </row>
    <row r="76" spans="1:12">
      <c r="A76" s="26"/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</row>
    <row r="77" spans="1:12">
      <c r="A77" s="52" t="s">
        <v>182</v>
      </c>
      <c r="B77" s="155">
        <v>0.82983213337662087</v>
      </c>
      <c r="C77" s="157">
        <v>0.826238225893135</v>
      </c>
      <c r="D77" s="157">
        <v>0.82165860014892034</v>
      </c>
      <c r="E77" s="157">
        <v>0.81605077755426347</v>
      </c>
      <c r="F77" s="157">
        <v>0.80960063810887728</v>
      </c>
      <c r="G77" s="157">
        <v>0.80241116864765283</v>
      </c>
      <c r="H77" s="157">
        <v>0.79451788834565895</v>
      </c>
      <c r="I77" s="157">
        <v>0.78612857715151618</v>
      </c>
      <c r="J77" s="157">
        <v>0.77729929516933127</v>
      </c>
      <c r="K77" s="157">
        <v>0.76803380224330153</v>
      </c>
      <c r="L77" s="157">
        <v>0.75829173506650138</v>
      </c>
    </row>
    <row r="78" spans="1:12">
      <c r="A78" s="26"/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1:12">
      <c r="A79" s="52" t="s">
        <v>121</v>
      </c>
      <c r="B79" s="158">
        <v>21.732467970330411</v>
      </c>
      <c r="C79" s="158">
        <v>21.713692256563643</v>
      </c>
      <c r="D79" s="158">
        <v>21.72365837696335</v>
      </c>
      <c r="E79" s="158">
        <v>21.759330759330759</v>
      </c>
      <c r="F79" s="158">
        <v>21.821779044001268</v>
      </c>
      <c r="G79" s="158">
        <v>21.907857811038355</v>
      </c>
      <c r="H79" s="158">
        <v>22.016720257234727</v>
      </c>
      <c r="I79" s="158">
        <v>22.15082382762991</v>
      </c>
      <c r="J79" s="158">
        <v>22.305807055885108</v>
      </c>
      <c r="K79" s="158">
        <v>22.478314364810828</v>
      </c>
      <c r="L79" s="158">
        <v>22.667221549636803</v>
      </c>
    </row>
    <row r="80" spans="1:12">
      <c r="A80" s="26"/>
      <c r="B80" s="155"/>
      <c r="C80" s="159"/>
      <c r="D80" s="159"/>
      <c r="E80" s="159"/>
      <c r="F80" s="159"/>
      <c r="G80" s="159"/>
      <c r="H80" s="159"/>
      <c r="I80" s="159"/>
      <c r="J80" s="159"/>
      <c r="K80" s="159"/>
      <c r="L80" s="159"/>
    </row>
    <row r="81" spans="1:12">
      <c r="A81" s="52" t="s">
        <v>183</v>
      </c>
      <c r="B81" s="155">
        <v>0.96013870136246471</v>
      </c>
      <c r="C81" s="157">
        <v>0.95922516690269066</v>
      </c>
      <c r="D81" s="157">
        <v>0.95838461461491509</v>
      </c>
      <c r="E81" s="157">
        <v>0.9576212448264253</v>
      </c>
      <c r="F81" s="157">
        <v>0.95696837812934976</v>
      </c>
      <c r="G81" s="157">
        <v>0.95623222449791789</v>
      </c>
      <c r="H81" s="157">
        <v>0.95553162024926908</v>
      </c>
      <c r="I81" s="157">
        <v>0.95487732809729875</v>
      </c>
      <c r="J81" s="157">
        <v>0.95415410496073183</v>
      </c>
      <c r="K81" s="157">
        <v>0.95344738692289666</v>
      </c>
      <c r="L81" s="157">
        <v>0.95279245423426107</v>
      </c>
    </row>
    <row r="82" spans="1:12">
      <c r="A82" s="26"/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</row>
    <row r="83" spans="1:12">
      <c r="A83" s="52" t="s">
        <v>184</v>
      </c>
      <c r="B83" s="155">
        <v>0.2618701902134456</v>
      </c>
      <c r="C83" s="157">
        <v>0.26026491018653014</v>
      </c>
      <c r="D83" s="157">
        <v>0.2595451432484876</v>
      </c>
      <c r="E83" s="157">
        <v>0.25954858649729207</v>
      </c>
      <c r="F83" s="157">
        <v>0.2602291325695581</v>
      </c>
      <c r="G83" s="157">
        <v>0.26147659688145886</v>
      </c>
      <c r="H83" s="157">
        <v>0.26320663383423831</v>
      </c>
      <c r="I83" s="157">
        <v>0.26544516563161508</v>
      </c>
      <c r="J83" s="157">
        <v>0.26826360742184763</v>
      </c>
      <c r="K83" s="157">
        <v>0.2716621712744437</v>
      </c>
      <c r="L83" s="157">
        <v>0.27572602122053291</v>
      </c>
    </row>
    <row r="84" spans="1:12">
      <c r="A84" s="26"/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</row>
    <row r="85" spans="1:12">
      <c r="A85" s="52" t="s">
        <v>185</v>
      </c>
      <c r="B85" s="155">
        <v>0.54665195659026433</v>
      </c>
      <c r="C85" s="157">
        <v>0.54487379245870993</v>
      </c>
      <c r="D85" s="157">
        <v>0.5406838584756205</v>
      </c>
      <c r="E85" s="157">
        <v>0.5337538060026098</v>
      </c>
      <c r="F85" s="157">
        <v>0.52414326869329664</v>
      </c>
      <c r="G85" s="157">
        <v>0.51307008968419265</v>
      </c>
      <c r="H85" s="157">
        <v>0.50131321833042675</v>
      </c>
      <c r="I85" s="157">
        <v>0.48939308940555593</v>
      </c>
      <c r="J85" s="157">
        <v>0.47798121776298214</v>
      </c>
      <c r="K85" s="157">
        <v>0.46716129687976421</v>
      </c>
      <c r="L85" s="157">
        <v>0.45677920093298213</v>
      </c>
    </row>
    <row r="86" spans="1:12">
      <c r="A86" s="26"/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</row>
    <row r="87" spans="1:12">
      <c r="A87" s="52" t="s">
        <v>186</v>
      </c>
      <c r="B87" s="157">
        <v>0.45429810564215867</v>
      </c>
      <c r="C87" s="157">
        <v>0.45444062310337852</v>
      </c>
      <c r="D87" s="157">
        <v>0.4547574020152293</v>
      </c>
      <c r="E87" s="157">
        <v>0.45527457076658018</v>
      </c>
      <c r="F87" s="157">
        <v>0.45593914799349133</v>
      </c>
      <c r="G87" s="157">
        <v>0.45674182933576651</v>
      </c>
      <c r="H87" s="157">
        <v>0.4576954146791814</v>
      </c>
      <c r="I87" s="157">
        <v>0.45874716434412949</v>
      </c>
      <c r="J87" s="157">
        <v>0.45990492481878065</v>
      </c>
      <c r="K87" s="157">
        <v>0.46116709632059993</v>
      </c>
      <c r="L87" s="157">
        <v>0.46261534454531922</v>
      </c>
    </row>
    <row r="88" spans="1:12">
      <c r="A88" s="43" t="s">
        <v>167</v>
      </c>
      <c r="B88" s="68"/>
    </row>
    <row r="89" spans="1:12">
      <c r="A89" s="65" t="s">
        <v>426</v>
      </c>
      <c r="B89" s="66"/>
    </row>
    <row r="90" spans="1:12">
      <c r="A90" s="65" t="s">
        <v>427</v>
      </c>
      <c r="B90" s="66"/>
    </row>
    <row r="91" spans="1:12">
      <c r="A91" s="65" t="s">
        <v>428</v>
      </c>
      <c r="B91" s="66"/>
    </row>
    <row r="92" spans="1:12">
      <c r="A92" s="65" t="s">
        <v>429</v>
      </c>
      <c r="B92" s="66"/>
    </row>
    <row r="93" spans="1:12">
      <c r="A93" s="33" t="s">
        <v>430</v>
      </c>
      <c r="B93" s="17"/>
    </row>
    <row r="95" spans="1:12">
      <c r="A95" s="67" t="s">
        <v>111</v>
      </c>
    </row>
    <row r="96" spans="1:12" s="51" customFormat="1" ht="28.5" customHeight="1">
      <c r="A96" s="530" t="s">
        <v>123</v>
      </c>
      <c r="B96" s="526">
        <v>2010</v>
      </c>
      <c r="C96" s="526">
        <v>2011</v>
      </c>
      <c r="D96" s="526">
        <v>2012</v>
      </c>
      <c r="E96" s="526">
        <v>2013</v>
      </c>
      <c r="F96" s="526">
        <v>2014</v>
      </c>
      <c r="G96" s="526">
        <v>2015</v>
      </c>
      <c r="H96" s="526">
        <v>2016</v>
      </c>
      <c r="I96" s="526">
        <v>2017</v>
      </c>
      <c r="J96" s="526">
        <v>2018</v>
      </c>
      <c r="K96" s="526">
        <v>2019</v>
      </c>
      <c r="L96" s="526">
        <v>2020</v>
      </c>
    </row>
    <row r="97" spans="1:12" s="51" customFormat="1" ht="28.5" customHeight="1">
      <c r="A97" s="530" t="s">
        <v>114</v>
      </c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</row>
    <row r="98" spans="1:12">
      <c r="A98" s="52" t="s">
        <v>115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1:12">
      <c r="A99" s="55" t="s">
        <v>116</v>
      </c>
      <c r="B99" s="57">
        <v>235814</v>
      </c>
      <c r="C99" s="57">
        <v>240248</v>
      </c>
      <c r="D99" s="57">
        <v>244754</v>
      </c>
      <c r="E99" s="57">
        <v>249297</v>
      </c>
      <c r="F99" s="57">
        <v>253863</v>
      </c>
      <c r="G99" s="57">
        <v>258450</v>
      </c>
      <c r="H99" s="57">
        <v>263048</v>
      </c>
      <c r="I99" s="57">
        <v>267643</v>
      </c>
      <c r="J99" s="57">
        <v>272236</v>
      </c>
      <c r="K99" s="57">
        <v>276819</v>
      </c>
      <c r="L99" s="57">
        <v>281396</v>
      </c>
    </row>
    <row r="100" spans="1:12">
      <c r="A100" s="55" t="s">
        <v>6</v>
      </c>
      <c r="B100" s="57">
        <v>110211</v>
      </c>
      <c r="C100" s="57">
        <v>112519</v>
      </c>
      <c r="D100" s="57">
        <v>114875</v>
      </c>
      <c r="E100" s="57">
        <v>117264</v>
      </c>
      <c r="F100" s="57">
        <v>119670</v>
      </c>
      <c r="G100" s="57">
        <v>122096</v>
      </c>
      <c r="H100" s="57">
        <v>124537</v>
      </c>
      <c r="I100" s="57">
        <v>126983</v>
      </c>
      <c r="J100" s="57">
        <v>129440</v>
      </c>
      <c r="K100" s="57">
        <v>131894</v>
      </c>
      <c r="L100" s="57">
        <v>134355</v>
      </c>
    </row>
    <row r="101" spans="1:12">
      <c r="A101" s="58" t="s">
        <v>7</v>
      </c>
      <c r="B101" s="57">
        <v>125603</v>
      </c>
      <c r="C101" s="57">
        <v>127729</v>
      </c>
      <c r="D101" s="57">
        <v>129879</v>
      </c>
      <c r="E101" s="57">
        <v>132033</v>
      </c>
      <c r="F101" s="57">
        <v>134193</v>
      </c>
      <c r="G101" s="57">
        <v>136354</v>
      </c>
      <c r="H101" s="57">
        <v>138511</v>
      </c>
      <c r="I101" s="57">
        <v>140660</v>
      </c>
      <c r="J101" s="57">
        <v>142796</v>
      </c>
      <c r="K101" s="57">
        <v>144925</v>
      </c>
      <c r="L101" s="57">
        <v>147041</v>
      </c>
    </row>
    <row r="102" spans="1:12">
      <c r="A102" s="52" t="s">
        <v>117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2">
      <c r="A103" s="58" t="s">
        <v>118</v>
      </c>
      <c r="B103" s="148">
        <v>0.34822359995589747</v>
      </c>
      <c r="C103" s="148">
        <v>0.34424428090972664</v>
      </c>
      <c r="D103" s="148">
        <v>0.34019464441847735</v>
      </c>
      <c r="E103" s="148">
        <v>0.33613320657689422</v>
      </c>
      <c r="F103" s="148">
        <v>0.33212795878091728</v>
      </c>
      <c r="G103" s="148">
        <v>0.32817566260398529</v>
      </c>
      <c r="H103" s="148">
        <v>0.32425640947659745</v>
      </c>
      <c r="I103" s="148">
        <v>0.32035211083420828</v>
      </c>
      <c r="J103" s="148">
        <v>0.31642765835525061</v>
      </c>
      <c r="K103" s="148">
        <v>0.31247493849771873</v>
      </c>
      <c r="L103" s="148">
        <v>0.30847631096390854</v>
      </c>
    </row>
    <row r="104" spans="1:12">
      <c r="A104" s="58" t="s">
        <v>119</v>
      </c>
      <c r="B104" s="148">
        <v>0.56581034204924219</v>
      </c>
      <c r="C104" s="148">
        <v>0.57038560154507012</v>
      </c>
      <c r="D104" s="148">
        <v>0.5747852946223555</v>
      </c>
      <c r="E104" s="148">
        <v>0.57903624993481673</v>
      </c>
      <c r="F104" s="148">
        <v>0.58314917888782536</v>
      </c>
      <c r="G104" s="148">
        <v>0.5871348423292706</v>
      </c>
      <c r="H104" s="148">
        <v>0.59101760895349897</v>
      </c>
      <c r="I104" s="148">
        <v>0.59484836143668995</v>
      </c>
      <c r="J104" s="148">
        <v>0.59865337427819976</v>
      </c>
      <c r="K104" s="148">
        <v>0.60242613404426715</v>
      </c>
      <c r="L104" s="148">
        <v>0.60619909309300768</v>
      </c>
    </row>
    <row r="105" spans="1:12">
      <c r="A105" s="58" t="s">
        <v>120</v>
      </c>
      <c r="B105" s="148">
        <v>8.5966057994860359E-2</v>
      </c>
      <c r="C105" s="148">
        <v>8.5370117545203295E-2</v>
      </c>
      <c r="D105" s="148">
        <v>8.5020060959167157E-2</v>
      </c>
      <c r="E105" s="148">
        <v>8.483054348828907E-2</v>
      </c>
      <c r="F105" s="148">
        <v>8.4722862331257406E-2</v>
      </c>
      <c r="G105" s="148">
        <v>8.4689495066744044E-2</v>
      </c>
      <c r="H105" s="148">
        <v>8.4725981569903588E-2</v>
      </c>
      <c r="I105" s="148">
        <v>8.479952772910182E-2</v>
      </c>
      <c r="J105" s="148">
        <v>8.4918967366549608E-2</v>
      </c>
      <c r="K105" s="148">
        <v>8.5098927458014076E-2</v>
      </c>
      <c r="L105" s="148">
        <v>8.5324595943083767E-2</v>
      </c>
    </row>
    <row r="106" spans="1:12">
      <c r="A106" s="26"/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</row>
    <row r="107" spans="1:12">
      <c r="A107" s="52" t="s">
        <v>182</v>
      </c>
      <c r="B107" s="148">
        <v>0.76737667321211755</v>
      </c>
      <c r="C107" s="150">
        <v>0.75319993578236055</v>
      </c>
      <c r="D107" s="150">
        <v>0.7397800698033139</v>
      </c>
      <c r="E107" s="150">
        <v>0.72700759255154068</v>
      </c>
      <c r="F107" s="150">
        <v>0.71482707376384758</v>
      </c>
      <c r="G107" s="150">
        <v>0.70318626643381987</v>
      </c>
      <c r="H107" s="150">
        <v>0.69199696396639776</v>
      </c>
      <c r="I107" s="150">
        <v>0.68110070537099499</v>
      </c>
      <c r="J107" s="150">
        <v>0.67041570793066418</v>
      </c>
      <c r="K107" s="150">
        <v>0.65995454627225458</v>
      </c>
      <c r="L107" s="150">
        <v>0.64962305518753449</v>
      </c>
    </row>
    <row r="108" spans="1:12">
      <c r="A108" s="26"/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1:12">
      <c r="A109" s="52" t="s">
        <v>121</v>
      </c>
      <c r="B109" s="152">
        <v>21.529243256147051</v>
      </c>
      <c r="C109" s="152">
        <v>21.713595583160799</v>
      </c>
      <c r="D109" s="152">
        <v>21.923709964412812</v>
      </c>
      <c r="E109" s="152">
        <v>22.160790002231646</v>
      </c>
      <c r="F109" s="152">
        <v>22.416052859618716</v>
      </c>
      <c r="G109" s="152">
        <v>22.685322069693768</v>
      </c>
      <c r="H109" s="152">
        <v>22.966714905933429</v>
      </c>
      <c r="I109" s="152">
        <v>23.262639867384998</v>
      </c>
      <c r="J109" s="152">
        <v>23.567358567358568</v>
      </c>
      <c r="K109" s="152">
        <v>23.879234315494088</v>
      </c>
      <c r="L109" s="152">
        <v>24.200923323966279</v>
      </c>
    </row>
    <row r="110" spans="1:12">
      <c r="A110" s="26"/>
      <c r="B110" s="148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</row>
    <row r="111" spans="1:12">
      <c r="A111" s="52" t="s">
        <v>183</v>
      </c>
      <c r="B111" s="148">
        <v>0.87745515632588389</v>
      </c>
      <c r="C111" s="150">
        <v>0.88091975980395998</v>
      </c>
      <c r="D111" s="150">
        <v>0.8844770902147383</v>
      </c>
      <c r="E111" s="150">
        <v>0.88814160096339556</v>
      </c>
      <c r="F111" s="150">
        <v>0.89177527888936081</v>
      </c>
      <c r="G111" s="150">
        <v>0.89543394399870924</v>
      </c>
      <c r="H111" s="150">
        <v>0.89911270585007685</v>
      </c>
      <c r="I111" s="150">
        <v>0.90276553391155978</v>
      </c>
      <c r="J111" s="150">
        <v>0.90646796829042831</v>
      </c>
      <c r="K111" s="150">
        <v>0.91008452647921334</v>
      </c>
      <c r="L111" s="150">
        <v>0.91372474343890475</v>
      </c>
    </row>
    <row r="112" spans="1:12">
      <c r="A112" s="26"/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1:12">
      <c r="A113" s="52" t="s">
        <v>184</v>
      </c>
      <c r="B113" s="148">
        <v>0.24687028106580935</v>
      </c>
      <c r="C113" s="150">
        <v>0.24799284194234861</v>
      </c>
      <c r="D113" s="150">
        <v>0.24991593005380477</v>
      </c>
      <c r="E113" s="150">
        <v>0.25237180328651382</v>
      </c>
      <c r="F113" s="150">
        <v>0.2550910276937674</v>
      </c>
      <c r="G113" s="150">
        <v>0.25806147352535458</v>
      </c>
      <c r="H113" s="150">
        <v>0.2612931590362858</v>
      </c>
      <c r="I113" s="150">
        <v>0.26470725449031957</v>
      </c>
      <c r="J113" s="150">
        <v>0.26836771414972777</v>
      </c>
      <c r="K113" s="150">
        <v>0.27233840853651486</v>
      </c>
      <c r="L113" s="150">
        <v>0.27660015667480764</v>
      </c>
    </row>
    <row r="114" spans="1:12">
      <c r="A114" s="26"/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1:12">
      <c r="A115" s="52" t="s">
        <v>185</v>
      </c>
      <c r="B115" s="148">
        <v>0.46295071121402581</v>
      </c>
      <c r="C115" s="150">
        <v>0.45597219977371911</v>
      </c>
      <c r="D115" s="150">
        <v>0.44879089615931722</v>
      </c>
      <c r="E115" s="150">
        <v>0.44108275328692964</v>
      </c>
      <c r="F115" s="150">
        <v>0.43282383772893218</v>
      </c>
      <c r="G115" s="150">
        <v>0.42459916864608077</v>
      </c>
      <c r="H115" s="150">
        <v>0.41675037486715871</v>
      </c>
      <c r="I115" s="150">
        <v>0.4090097553311528</v>
      </c>
      <c r="J115" s="150">
        <v>0.40139917003140424</v>
      </c>
      <c r="K115" s="150">
        <v>0.39388224281053402</v>
      </c>
      <c r="L115" s="150">
        <v>0.38649701165589423</v>
      </c>
    </row>
    <row r="116" spans="1:12">
      <c r="A116" s="26"/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1:12">
      <c r="A117" s="52" t="s">
        <v>186</v>
      </c>
      <c r="B117" s="150">
        <v>0.48135792934882127</v>
      </c>
      <c r="C117" s="150">
        <v>0.48438490867383288</v>
      </c>
      <c r="D117" s="150">
        <v>0.48714572794678124</v>
      </c>
      <c r="E117" s="150">
        <v>0.48965031469405373</v>
      </c>
      <c r="F117" s="150">
        <v>0.49192580835065913</v>
      </c>
      <c r="G117" s="150">
        <v>0.49400824324918963</v>
      </c>
      <c r="H117" s="150">
        <v>0.49592451141064608</v>
      </c>
      <c r="I117" s="150">
        <v>0.49774633868903739</v>
      </c>
      <c r="J117" s="150">
        <v>0.49950979019020142</v>
      </c>
      <c r="K117" s="150">
        <v>0.50123167155425219</v>
      </c>
      <c r="L117" s="150">
        <v>0.50294815731666676</v>
      </c>
    </row>
    <row r="118" spans="1:12">
      <c r="A118" s="43" t="s">
        <v>167</v>
      </c>
      <c r="B118" s="68"/>
    </row>
    <row r="119" spans="1:12">
      <c r="A119" s="65" t="s">
        <v>426</v>
      </c>
      <c r="B119" s="66"/>
    </row>
    <row r="120" spans="1:12">
      <c r="A120" s="65" t="s">
        <v>427</v>
      </c>
      <c r="B120" s="66"/>
    </row>
    <row r="121" spans="1:12">
      <c r="A121" s="65" t="s">
        <v>428</v>
      </c>
      <c r="B121" s="66"/>
    </row>
    <row r="122" spans="1:12">
      <c r="A122" s="65" t="s">
        <v>429</v>
      </c>
      <c r="B122" s="66"/>
    </row>
    <row r="123" spans="1:12">
      <c r="A123" s="33" t="s">
        <v>430</v>
      </c>
      <c r="B123" s="17"/>
    </row>
    <row r="125" spans="1:12">
      <c r="A125" s="67" t="s">
        <v>111</v>
      </c>
    </row>
    <row r="126" spans="1:12" s="51" customFormat="1" ht="26.25" customHeight="1">
      <c r="A126" s="530" t="s">
        <v>124</v>
      </c>
      <c r="B126" s="526">
        <v>2010</v>
      </c>
      <c r="C126" s="526">
        <v>2011</v>
      </c>
      <c r="D126" s="526">
        <v>2012</v>
      </c>
      <c r="E126" s="526">
        <v>2013</v>
      </c>
      <c r="F126" s="526">
        <v>2014</v>
      </c>
      <c r="G126" s="526">
        <v>2015</v>
      </c>
      <c r="H126" s="526">
        <v>2016</v>
      </c>
      <c r="I126" s="526">
        <v>2017</v>
      </c>
      <c r="J126" s="526">
        <v>2018</v>
      </c>
      <c r="K126" s="526">
        <v>2019</v>
      </c>
      <c r="L126" s="526">
        <v>2020</v>
      </c>
    </row>
    <row r="127" spans="1:12" s="51" customFormat="1" ht="26.25" customHeight="1">
      <c r="A127" s="530" t="s">
        <v>114</v>
      </c>
      <c r="B127" s="526"/>
      <c r="C127" s="526"/>
      <c r="D127" s="526"/>
      <c r="E127" s="526"/>
      <c r="F127" s="526"/>
      <c r="G127" s="526"/>
      <c r="H127" s="526"/>
      <c r="I127" s="526"/>
      <c r="J127" s="526"/>
      <c r="K127" s="526"/>
      <c r="L127" s="526"/>
    </row>
    <row r="128" spans="1:12">
      <c r="A128" s="52" t="s">
        <v>115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  <row r="129" spans="1:12">
      <c r="A129" s="55" t="s">
        <v>116</v>
      </c>
      <c r="B129" s="57">
        <v>171746</v>
      </c>
      <c r="C129" s="57">
        <v>173410</v>
      </c>
      <c r="D129" s="57">
        <v>175050</v>
      </c>
      <c r="E129" s="57">
        <v>176662</v>
      </c>
      <c r="F129" s="57">
        <v>178228</v>
      </c>
      <c r="G129" s="57">
        <v>179768</v>
      </c>
      <c r="H129" s="57">
        <v>181265</v>
      </c>
      <c r="I129" s="57">
        <v>182719</v>
      </c>
      <c r="J129" s="57">
        <v>184136</v>
      </c>
      <c r="K129" s="57">
        <v>185523</v>
      </c>
      <c r="L129" s="57">
        <v>186869</v>
      </c>
    </row>
    <row r="130" spans="1:12">
      <c r="A130" s="55" t="s">
        <v>6</v>
      </c>
      <c r="B130" s="57">
        <v>84860</v>
      </c>
      <c r="C130" s="57">
        <v>85724</v>
      </c>
      <c r="D130" s="57">
        <v>86578</v>
      </c>
      <c r="E130" s="57">
        <v>87418</v>
      </c>
      <c r="F130" s="57">
        <v>88238</v>
      </c>
      <c r="G130" s="57">
        <v>89044</v>
      </c>
      <c r="H130" s="57">
        <v>89826</v>
      </c>
      <c r="I130" s="57">
        <v>90586</v>
      </c>
      <c r="J130" s="57">
        <v>91330</v>
      </c>
      <c r="K130" s="57">
        <v>92059</v>
      </c>
      <c r="L130" s="57">
        <v>92767</v>
      </c>
    </row>
    <row r="131" spans="1:12">
      <c r="A131" s="58" t="s">
        <v>7</v>
      </c>
      <c r="B131" s="57">
        <v>86886</v>
      </c>
      <c r="C131" s="57">
        <v>87686</v>
      </c>
      <c r="D131" s="57">
        <v>88472</v>
      </c>
      <c r="E131" s="57">
        <v>89244</v>
      </c>
      <c r="F131" s="57">
        <v>89990</v>
      </c>
      <c r="G131" s="57">
        <v>90724</v>
      </c>
      <c r="H131" s="57">
        <v>91439</v>
      </c>
      <c r="I131" s="57">
        <v>92133</v>
      </c>
      <c r="J131" s="57">
        <v>92806</v>
      </c>
      <c r="K131" s="57">
        <v>93464</v>
      </c>
      <c r="L131" s="57">
        <v>94102</v>
      </c>
    </row>
    <row r="132" spans="1:12">
      <c r="A132" s="52" t="s">
        <v>117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1:12">
      <c r="A133" s="58" t="s">
        <v>118</v>
      </c>
      <c r="B133" s="148">
        <v>0.31236826476308038</v>
      </c>
      <c r="C133" s="148">
        <v>0.30892682082924861</v>
      </c>
      <c r="D133" s="148">
        <v>0.30524992859183092</v>
      </c>
      <c r="E133" s="148">
        <v>0.30137777224304041</v>
      </c>
      <c r="F133" s="148">
        <v>0.2973606840675988</v>
      </c>
      <c r="G133" s="148">
        <v>0.29326131458324062</v>
      </c>
      <c r="H133" s="148">
        <v>0.28914020908614457</v>
      </c>
      <c r="I133" s="148">
        <v>0.2850387753873434</v>
      </c>
      <c r="J133" s="148">
        <v>0.28100425772255289</v>
      </c>
      <c r="K133" s="148">
        <v>0.27703842650237437</v>
      </c>
      <c r="L133" s="148">
        <v>0.2731646233457663</v>
      </c>
    </row>
    <row r="134" spans="1:12">
      <c r="A134" s="58" t="s">
        <v>119</v>
      </c>
      <c r="B134" s="148">
        <v>0.60181314266416686</v>
      </c>
      <c r="C134" s="148">
        <v>0.60513234530880577</v>
      </c>
      <c r="D134" s="148">
        <v>0.60855755498429021</v>
      </c>
      <c r="E134" s="148">
        <v>0.61208409278735665</v>
      </c>
      <c r="F134" s="148">
        <v>0.61566644971609397</v>
      </c>
      <c r="G134" s="148">
        <v>0.61924257932446269</v>
      </c>
      <c r="H134" s="148">
        <v>0.62276777094309432</v>
      </c>
      <c r="I134" s="148">
        <v>0.62618556362501987</v>
      </c>
      <c r="J134" s="148">
        <v>0.62945323022114086</v>
      </c>
      <c r="K134" s="148">
        <v>0.63253612759603928</v>
      </c>
      <c r="L134" s="148">
        <v>0.63543444873146426</v>
      </c>
    </row>
    <row r="135" spans="1:12">
      <c r="A135" s="58" t="s">
        <v>120</v>
      </c>
      <c r="B135" s="148">
        <v>8.5818592572752789E-2</v>
      </c>
      <c r="C135" s="148">
        <v>8.5940833861945676E-2</v>
      </c>
      <c r="D135" s="148">
        <v>8.6192516423878887E-2</v>
      </c>
      <c r="E135" s="148">
        <v>8.653813496960297E-2</v>
      </c>
      <c r="F135" s="148">
        <v>8.6972866216307204E-2</v>
      </c>
      <c r="G135" s="148">
        <v>8.7496106092296744E-2</v>
      </c>
      <c r="H135" s="148">
        <v>8.8092019970761035E-2</v>
      </c>
      <c r="I135" s="148">
        <v>8.8775660987636756E-2</v>
      </c>
      <c r="J135" s="148">
        <v>8.9542512056306214E-2</v>
      </c>
      <c r="K135" s="148">
        <v>9.0425445901586327E-2</v>
      </c>
      <c r="L135" s="148">
        <v>9.1400927922769423E-2</v>
      </c>
    </row>
    <row r="136" spans="1:12">
      <c r="A136" s="26"/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1:12">
      <c r="A137" s="52" t="s">
        <v>182</v>
      </c>
      <c r="B137" s="148">
        <v>0.66164533325593322</v>
      </c>
      <c r="C137" s="160">
        <v>0.65253106655485249</v>
      </c>
      <c r="D137" s="160">
        <v>0.64322994893361374</v>
      </c>
      <c r="E137" s="160">
        <v>0.63376243850109126</v>
      </c>
      <c r="F137" s="160">
        <v>0.6242561219003181</v>
      </c>
      <c r="G137" s="160">
        <v>0.61487603305785121</v>
      </c>
      <c r="H137" s="160">
        <v>0.60573498928122171</v>
      </c>
      <c r="I137" s="160">
        <v>0.59697070339812619</v>
      </c>
      <c r="J137" s="160">
        <v>0.58868038479789486</v>
      </c>
      <c r="K137" s="160">
        <v>0.58093736685129949</v>
      </c>
      <c r="L137" s="160">
        <v>0.57372645124344168</v>
      </c>
    </row>
    <row r="138" spans="1:12">
      <c r="A138" s="26"/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1:12">
      <c r="A139" s="52" t="s">
        <v>121</v>
      </c>
      <c r="B139" s="152">
        <v>24.751999999999999</v>
      </c>
      <c r="C139" s="152">
        <v>24.98716496791242</v>
      </c>
      <c r="D139" s="152">
        <v>25.238203957382041</v>
      </c>
      <c r="E139" s="152">
        <v>25.498301245753115</v>
      </c>
      <c r="F139" s="152">
        <v>25.76770325964781</v>
      </c>
      <c r="G139" s="152">
        <v>26.045180722891565</v>
      </c>
      <c r="H139" s="152">
        <v>26.332274934628316</v>
      </c>
      <c r="I139" s="152">
        <v>26.625879303961497</v>
      </c>
      <c r="J139" s="152">
        <v>26.924798239178283</v>
      </c>
      <c r="K139" s="152">
        <v>27.230811204074207</v>
      </c>
      <c r="L139" s="152">
        <v>27.547427946005108</v>
      </c>
    </row>
    <row r="140" spans="1:12">
      <c r="A140" s="26"/>
      <c r="B140" s="148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</row>
    <row r="141" spans="1:12">
      <c r="A141" s="52" t="s">
        <v>183</v>
      </c>
      <c r="B141" s="148">
        <v>0.97668208917432042</v>
      </c>
      <c r="C141" s="150">
        <v>0.97762470633852605</v>
      </c>
      <c r="D141" s="150">
        <v>0.97859209693462335</v>
      </c>
      <c r="E141" s="150">
        <v>0.97953924073327059</v>
      </c>
      <c r="F141" s="150">
        <v>0.98053117013001445</v>
      </c>
      <c r="G141" s="150">
        <v>0.98148229795864383</v>
      </c>
      <c r="H141" s="150">
        <v>0.98235982458250859</v>
      </c>
      <c r="I141" s="150">
        <v>0.98320905647270795</v>
      </c>
      <c r="J141" s="150">
        <v>0.98409585587138759</v>
      </c>
      <c r="K141" s="150">
        <v>0.98496747410767782</v>
      </c>
      <c r="L141" s="150">
        <v>0.98581326645554823</v>
      </c>
    </row>
    <row r="142" spans="1:12">
      <c r="A142" s="26"/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1:12">
      <c r="A143" s="52" t="s">
        <v>184</v>
      </c>
      <c r="B143" s="148">
        <v>0.27473531166119891</v>
      </c>
      <c r="C143" s="150">
        <v>0.27819155886580427</v>
      </c>
      <c r="D143" s="150">
        <v>0.28236703222667214</v>
      </c>
      <c r="E143" s="150">
        <v>0.28714173021298972</v>
      </c>
      <c r="F143" s="150">
        <v>0.29248273519755463</v>
      </c>
      <c r="G143" s="150">
        <v>0.29835543162806577</v>
      </c>
      <c r="H143" s="150">
        <v>0.30466886722252962</v>
      </c>
      <c r="I143" s="150">
        <v>0.31145117315003262</v>
      </c>
      <c r="J143" s="150">
        <v>0.31865179831088264</v>
      </c>
      <c r="K143" s="150">
        <v>0.32640037356265927</v>
      </c>
      <c r="L143" s="150">
        <v>0.334600164557458</v>
      </c>
    </row>
    <row r="144" spans="1:12">
      <c r="A144" s="26"/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1:12">
      <c r="A145" s="52" t="s">
        <v>185</v>
      </c>
      <c r="B145" s="148">
        <v>0.40880821854701249</v>
      </c>
      <c r="C145" s="150">
        <v>0.40151256292854054</v>
      </c>
      <c r="D145" s="150">
        <v>0.39422968556294374</v>
      </c>
      <c r="E145" s="150">
        <v>0.38696360431124899</v>
      </c>
      <c r="F145" s="150">
        <v>0.37973340407188805</v>
      </c>
      <c r="G145" s="150">
        <v>0.37314577444729291</v>
      </c>
      <c r="H145" s="150">
        <v>0.3672475987657004</v>
      </c>
      <c r="I145" s="150">
        <v>0.36177967563837127</v>
      </c>
      <c r="J145" s="150">
        <v>0.35675119945167921</v>
      </c>
      <c r="K145" s="150">
        <v>0.35209348858000383</v>
      </c>
      <c r="L145" s="150">
        <v>0.34773405583896028</v>
      </c>
    </row>
    <row r="146" spans="1:12">
      <c r="A146" s="26"/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1:12">
      <c r="A147" s="52" t="s">
        <v>186</v>
      </c>
      <c r="B147" s="150">
        <v>0.49966622931197202</v>
      </c>
      <c r="C147" s="150">
        <v>0.50063864242866596</v>
      </c>
      <c r="D147" s="150">
        <v>0.50145808843475903</v>
      </c>
      <c r="E147" s="150">
        <v>0.50214019990139391</v>
      </c>
      <c r="F147" s="150">
        <v>0.5026891876875208</v>
      </c>
      <c r="G147" s="150">
        <v>0.50305321634848554</v>
      </c>
      <c r="H147" s="150">
        <v>0.50326447139623132</v>
      </c>
      <c r="I147" s="150">
        <v>0.503272443098564</v>
      </c>
      <c r="J147" s="150">
        <v>0.50307092213865479</v>
      </c>
      <c r="K147" s="150">
        <v>0.50264272875117688</v>
      </c>
      <c r="L147" s="150">
        <v>0.50204033920639302</v>
      </c>
    </row>
    <row r="148" spans="1:12">
      <c r="A148" s="43" t="s">
        <v>167</v>
      </c>
      <c r="B148" s="68"/>
    </row>
    <row r="149" spans="1:12">
      <c r="A149" s="65" t="s">
        <v>426</v>
      </c>
      <c r="B149" s="66"/>
    </row>
    <row r="150" spans="1:12">
      <c r="A150" s="65" t="s">
        <v>427</v>
      </c>
      <c r="B150" s="66"/>
    </row>
    <row r="151" spans="1:12">
      <c r="A151" s="65" t="s">
        <v>428</v>
      </c>
      <c r="B151" s="66"/>
    </row>
    <row r="152" spans="1:12">
      <c r="A152" s="65" t="s">
        <v>429</v>
      </c>
      <c r="B152" s="66"/>
    </row>
    <row r="153" spans="1:12">
      <c r="A153" s="33" t="s">
        <v>430</v>
      </c>
      <c r="B153" s="17"/>
    </row>
    <row r="155" spans="1:12">
      <c r="A155" s="67" t="s">
        <v>111</v>
      </c>
    </row>
    <row r="156" spans="1:12" s="51" customFormat="1" ht="30.75" customHeight="1">
      <c r="A156" s="530" t="s">
        <v>125</v>
      </c>
      <c r="B156" s="526">
        <v>2010</v>
      </c>
      <c r="C156" s="526">
        <v>2011</v>
      </c>
      <c r="D156" s="526">
        <v>2012</v>
      </c>
      <c r="E156" s="526">
        <v>2013</v>
      </c>
      <c r="F156" s="526">
        <v>2014</v>
      </c>
      <c r="G156" s="526">
        <v>2015</v>
      </c>
      <c r="H156" s="526">
        <v>2016</v>
      </c>
      <c r="I156" s="526">
        <v>2017</v>
      </c>
      <c r="J156" s="526">
        <v>2018</v>
      </c>
      <c r="K156" s="526">
        <v>2019</v>
      </c>
      <c r="L156" s="526">
        <v>2020</v>
      </c>
    </row>
    <row r="157" spans="1:12" s="51" customFormat="1" ht="30.75" customHeight="1">
      <c r="A157" s="530" t="s">
        <v>114</v>
      </c>
      <c r="B157" s="526"/>
      <c r="C157" s="526"/>
      <c r="D157" s="526"/>
      <c r="E157" s="526"/>
      <c r="F157" s="526"/>
      <c r="G157" s="526"/>
      <c r="H157" s="526"/>
      <c r="I157" s="526"/>
      <c r="J157" s="526"/>
      <c r="K157" s="526"/>
      <c r="L157" s="526"/>
    </row>
    <row r="158" spans="1:12">
      <c r="A158" s="52" t="s">
        <v>115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1:12">
      <c r="A159" s="55" t="s">
        <v>116</v>
      </c>
      <c r="B159" s="57">
        <v>424663</v>
      </c>
      <c r="C159" s="57">
        <v>431243</v>
      </c>
      <c r="D159" s="57">
        <v>437826</v>
      </c>
      <c r="E159" s="57">
        <v>444398</v>
      </c>
      <c r="F159" s="57">
        <v>450921</v>
      </c>
      <c r="G159" s="57">
        <v>457404</v>
      </c>
      <c r="H159" s="57">
        <v>463819</v>
      </c>
      <c r="I159" s="57">
        <v>470167</v>
      </c>
      <c r="J159" s="57">
        <v>476428</v>
      </c>
      <c r="K159" s="57">
        <v>482615</v>
      </c>
      <c r="L159" s="57">
        <v>488716</v>
      </c>
    </row>
    <row r="160" spans="1:12">
      <c r="A160" s="55" t="s">
        <v>6</v>
      </c>
      <c r="B160" s="57">
        <v>206274</v>
      </c>
      <c r="C160" s="57">
        <v>209506</v>
      </c>
      <c r="D160" s="57">
        <v>212737</v>
      </c>
      <c r="E160" s="57">
        <v>215960</v>
      </c>
      <c r="F160" s="57">
        <v>219159</v>
      </c>
      <c r="G160" s="57">
        <v>222342</v>
      </c>
      <c r="H160" s="57">
        <v>225486</v>
      </c>
      <c r="I160" s="57">
        <v>228598</v>
      </c>
      <c r="J160" s="57">
        <v>231669</v>
      </c>
      <c r="K160" s="57">
        <v>234707</v>
      </c>
      <c r="L160" s="57">
        <v>237706</v>
      </c>
    </row>
    <row r="161" spans="1:12">
      <c r="A161" s="58" t="s">
        <v>7</v>
      </c>
      <c r="B161" s="57">
        <v>218389</v>
      </c>
      <c r="C161" s="57">
        <v>221737</v>
      </c>
      <c r="D161" s="57">
        <v>225089</v>
      </c>
      <c r="E161" s="57">
        <v>228438</v>
      </c>
      <c r="F161" s="57">
        <v>231762</v>
      </c>
      <c r="G161" s="57">
        <v>235062</v>
      </c>
      <c r="H161" s="57">
        <v>238333</v>
      </c>
      <c r="I161" s="57">
        <v>241569</v>
      </c>
      <c r="J161" s="57">
        <v>244759</v>
      </c>
      <c r="K161" s="57">
        <v>247908</v>
      </c>
      <c r="L161" s="57">
        <v>251010</v>
      </c>
    </row>
    <row r="162" spans="1:12">
      <c r="A162" s="52" t="s">
        <v>117</v>
      </c>
      <c r="B162" s="61"/>
      <c r="C162" s="60"/>
      <c r="D162" s="60"/>
      <c r="E162" s="60"/>
      <c r="F162" s="60"/>
      <c r="G162" s="60"/>
      <c r="H162" s="60"/>
      <c r="I162" s="60"/>
      <c r="J162" s="60"/>
      <c r="K162" s="60"/>
      <c r="L162" s="60"/>
    </row>
    <row r="163" spans="1:12">
      <c r="A163" s="58" t="s">
        <v>118</v>
      </c>
      <c r="B163" s="148">
        <v>0.3522275310069396</v>
      </c>
      <c r="C163" s="148">
        <v>0.34985147585004278</v>
      </c>
      <c r="D163" s="148">
        <v>0.34717444829681199</v>
      </c>
      <c r="E163" s="148">
        <v>0.34425447459259495</v>
      </c>
      <c r="F163" s="148">
        <v>0.34109744278931342</v>
      </c>
      <c r="G163" s="148">
        <v>0.33770146303923881</v>
      </c>
      <c r="H163" s="148">
        <v>0.33408721936789998</v>
      </c>
      <c r="I163" s="148">
        <v>0.3302741366365568</v>
      </c>
      <c r="J163" s="148">
        <v>0.32632213052129599</v>
      </c>
      <c r="K163" s="148">
        <v>0.3222547993742424</v>
      </c>
      <c r="L163" s="148">
        <v>0.31807839317722358</v>
      </c>
    </row>
    <row r="164" spans="1:12">
      <c r="A164" s="58" t="s">
        <v>119</v>
      </c>
      <c r="B164" s="148">
        <v>0.57090210355034465</v>
      </c>
      <c r="C164" s="148">
        <v>0.57370670364504472</v>
      </c>
      <c r="D164" s="148">
        <v>0.57658293477317468</v>
      </c>
      <c r="E164" s="148">
        <v>0.57951430924531611</v>
      </c>
      <c r="F164" s="148">
        <v>0.58254771900177638</v>
      </c>
      <c r="G164" s="148">
        <v>0.58571416078565119</v>
      </c>
      <c r="H164" s="148">
        <v>0.58898406490462873</v>
      </c>
      <c r="I164" s="148">
        <v>0.5923554822010052</v>
      </c>
      <c r="J164" s="148">
        <v>0.59577942522269889</v>
      </c>
      <c r="K164" s="148">
        <v>0.59922712721320304</v>
      </c>
      <c r="L164" s="148">
        <v>0.60270586598351594</v>
      </c>
    </row>
    <row r="165" spans="1:12">
      <c r="A165" s="58" t="s">
        <v>120</v>
      </c>
      <c r="B165" s="148">
        <v>7.6870365442715749E-2</v>
      </c>
      <c r="C165" s="148">
        <v>7.644182050491255E-2</v>
      </c>
      <c r="D165" s="148">
        <v>7.6242616930013288E-2</v>
      </c>
      <c r="E165" s="148">
        <v>7.6231216162088944E-2</v>
      </c>
      <c r="F165" s="148">
        <v>7.6354838208910203E-2</v>
      </c>
      <c r="G165" s="148">
        <v>7.6584376175109964E-2</v>
      </c>
      <c r="H165" s="148">
        <v>7.6928715727471272E-2</v>
      </c>
      <c r="I165" s="148">
        <v>7.7370381162438023E-2</v>
      </c>
      <c r="J165" s="148">
        <v>7.7898444256005103E-2</v>
      </c>
      <c r="K165" s="148">
        <v>7.8518073412554526E-2</v>
      </c>
      <c r="L165" s="148">
        <v>7.9215740839260432E-2</v>
      </c>
    </row>
    <row r="166" spans="1:12">
      <c r="A166" s="26"/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1:12">
      <c r="A167" s="52" t="s">
        <v>182</v>
      </c>
      <c r="B167" s="148">
        <v>0.75161379469644163</v>
      </c>
      <c r="C167" s="150">
        <v>0.74305092418565355</v>
      </c>
      <c r="D167" s="150">
        <v>0.73435587439540806</v>
      </c>
      <c r="E167" s="150">
        <v>0.7255829304754694</v>
      </c>
      <c r="F167" s="150">
        <v>0.71659757197839224</v>
      </c>
      <c r="G167" s="150">
        <v>0.70731743732923247</v>
      </c>
      <c r="H167" s="150">
        <v>0.69783880343507254</v>
      </c>
      <c r="I167" s="150">
        <v>0.68817547916382416</v>
      </c>
      <c r="J167" s="150">
        <v>0.67847353846804248</v>
      </c>
      <c r="K167" s="150">
        <v>0.66881630451320206</v>
      </c>
      <c r="L167" s="150">
        <v>0.65918411689616774</v>
      </c>
    </row>
    <row r="168" spans="1:12">
      <c r="A168" s="26"/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1:12">
      <c r="A169" s="52" t="s">
        <v>121</v>
      </c>
      <c r="B169" s="152">
        <v>21.788064427312776</v>
      </c>
      <c r="C169" s="152">
        <v>21.914716623833357</v>
      </c>
      <c r="D169" s="152">
        <v>22.063876350704419</v>
      </c>
      <c r="E169" s="152">
        <v>22.233261629470288</v>
      </c>
      <c r="F169" s="152">
        <v>22.419254658385093</v>
      </c>
      <c r="G169" s="152">
        <v>22.619171320950773</v>
      </c>
      <c r="H169" s="152">
        <v>22.832801327885598</v>
      </c>
      <c r="I169" s="152">
        <v>23.060451612903226</v>
      </c>
      <c r="J169" s="152">
        <v>23.303818343270329</v>
      </c>
      <c r="K169" s="152">
        <v>23.55792035950568</v>
      </c>
      <c r="L169" s="152">
        <v>23.820831283817018</v>
      </c>
    </row>
    <row r="170" spans="1:12">
      <c r="A170" s="26"/>
      <c r="B170" s="148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</row>
    <row r="171" spans="1:12">
      <c r="A171" s="52" t="s">
        <v>183</v>
      </c>
      <c r="B171" s="148">
        <v>0.94452559423780502</v>
      </c>
      <c r="C171" s="150">
        <v>0.9448400582672265</v>
      </c>
      <c r="D171" s="150">
        <v>0.94512392875706941</v>
      </c>
      <c r="E171" s="150">
        <v>0.9453768637442107</v>
      </c>
      <c r="F171" s="150">
        <v>0.94562093872161956</v>
      </c>
      <c r="G171" s="150">
        <v>0.9458866171478163</v>
      </c>
      <c r="H171" s="150">
        <v>0.94609642810689243</v>
      </c>
      <c r="I171" s="150">
        <v>0.94630519644490807</v>
      </c>
      <c r="J171" s="150">
        <v>0.94651882055409609</v>
      </c>
      <c r="K171" s="150">
        <v>0.94675040740920013</v>
      </c>
      <c r="L171" s="150">
        <v>0.94699812756463886</v>
      </c>
    </row>
    <row r="172" spans="1:12">
      <c r="A172" s="26"/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1:12">
      <c r="A173" s="52" t="s">
        <v>184</v>
      </c>
      <c r="B173" s="148">
        <v>0.21824065036302129</v>
      </c>
      <c r="C173" s="150">
        <v>0.21849792206587085</v>
      </c>
      <c r="D173" s="150">
        <v>0.21960895251378271</v>
      </c>
      <c r="E173" s="150">
        <v>0.22143856300576523</v>
      </c>
      <c r="F173" s="150">
        <v>0.22385051492770208</v>
      </c>
      <c r="G173" s="150">
        <v>0.22678129814975465</v>
      </c>
      <c r="H173" s="150">
        <v>0.23026536565218514</v>
      </c>
      <c r="I173" s="150">
        <v>0.23426109579866566</v>
      </c>
      <c r="J173" s="150">
        <v>0.23871640005403005</v>
      </c>
      <c r="K173" s="150">
        <v>0.24365214595724161</v>
      </c>
      <c r="L173" s="150">
        <v>0.24904470890961725</v>
      </c>
    </row>
    <row r="174" spans="1:12">
      <c r="A174" s="26"/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1:12">
      <c r="A175" s="52" t="s">
        <v>185</v>
      </c>
      <c r="B175" s="148">
        <v>0.50413498098859311</v>
      </c>
      <c r="C175" s="150">
        <v>0.49706052518616672</v>
      </c>
      <c r="D175" s="150">
        <v>0.48876548640129025</v>
      </c>
      <c r="E175" s="150">
        <v>0.47943109190746241</v>
      </c>
      <c r="F175" s="150">
        <v>0.46956683266844168</v>
      </c>
      <c r="G175" s="150">
        <v>0.4596364015754193</v>
      </c>
      <c r="H175" s="150">
        <v>0.4499098128723959</v>
      </c>
      <c r="I175" s="150">
        <v>0.44050581825519608</v>
      </c>
      <c r="J175" s="150">
        <v>0.43144570837642193</v>
      </c>
      <c r="K175" s="150">
        <v>0.4227135760241062</v>
      </c>
      <c r="L175" s="150">
        <v>0.41436007667690627</v>
      </c>
    </row>
    <row r="176" spans="1:12">
      <c r="A176" s="26"/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1:12">
      <c r="A177" s="52" t="s">
        <v>186</v>
      </c>
      <c r="B177" s="150">
        <v>0.48170924359743394</v>
      </c>
      <c r="C177" s="150">
        <v>0.48328425116241314</v>
      </c>
      <c r="D177" s="150">
        <v>0.48482155947203104</v>
      </c>
      <c r="E177" s="150">
        <v>0.48630262915977202</v>
      </c>
      <c r="F177" s="150">
        <v>0.48778919753885452</v>
      </c>
      <c r="G177" s="150">
        <v>0.4893049493325165</v>
      </c>
      <c r="H177" s="150">
        <v>0.49082166548484685</v>
      </c>
      <c r="I177" s="150">
        <v>0.49234794199586868</v>
      </c>
      <c r="J177" s="150">
        <v>0.49385313716758117</v>
      </c>
      <c r="K177" s="150">
        <v>0.49530470981170432</v>
      </c>
      <c r="L177" s="150">
        <v>0.49670929445042028</v>
      </c>
    </row>
    <row r="178" spans="1:12">
      <c r="A178" s="43" t="s">
        <v>167</v>
      </c>
      <c r="B178" s="68"/>
    </row>
    <row r="179" spans="1:12">
      <c r="A179" s="65" t="s">
        <v>426</v>
      </c>
      <c r="B179" s="66"/>
    </row>
    <row r="180" spans="1:12">
      <c r="A180" s="65" t="s">
        <v>427</v>
      </c>
      <c r="B180" s="66"/>
    </row>
    <row r="181" spans="1:12">
      <c r="A181" s="65" t="s">
        <v>428</v>
      </c>
      <c r="B181" s="66"/>
    </row>
    <row r="182" spans="1:12">
      <c r="A182" s="65" t="s">
        <v>429</v>
      </c>
      <c r="B182" s="66"/>
    </row>
    <row r="183" spans="1:12">
      <c r="A183" s="33" t="s">
        <v>430</v>
      </c>
      <c r="B183" s="17"/>
    </row>
    <row r="185" spans="1:12">
      <c r="A185" s="67" t="s">
        <v>111</v>
      </c>
    </row>
    <row r="186" spans="1:12" s="51" customFormat="1" ht="25.5" customHeight="1">
      <c r="A186" s="530" t="s">
        <v>126</v>
      </c>
      <c r="B186" s="526">
        <v>2010</v>
      </c>
      <c r="C186" s="526">
        <v>2011</v>
      </c>
      <c r="D186" s="526">
        <v>2012</v>
      </c>
      <c r="E186" s="526">
        <v>2013</v>
      </c>
      <c r="F186" s="526">
        <v>2014</v>
      </c>
      <c r="G186" s="526">
        <v>2015</v>
      </c>
      <c r="H186" s="526">
        <v>2016</v>
      </c>
      <c r="I186" s="526">
        <v>2017</v>
      </c>
      <c r="J186" s="526">
        <v>2018</v>
      </c>
      <c r="K186" s="526">
        <v>2019</v>
      </c>
      <c r="L186" s="526">
        <v>2020</v>
      </c>
    </row>
    <row r="187" spans="1:12" s="51" customFormat="1" ht="25.5" customHeight="1">
      <c r="A187" s="530" t="s">
        <v>114</v>
      </c>
      <c r="B187" s="526"/>
      <c r="C187" s="526"/>
      <c r="D187" s="526"/>
      <c r="E187" s="526"/>
      <c r="F187" s="526"/>
      <c r="G187" s="526"/>
      <c r="H187" s="526"/>
      <c r="I187" s="526"/>
      <c r="J187" s="526"/>
      <c r="K187" s="526"/>
      <c r="L187" s="526"/>
    </row>
    <row r="188" spans="1:12">
      <c r="A188" s="52" t="s">
        <v>115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spans="1:12">
      <c r="A189" s="55" t="s">
        <v>116</v>
      </c>
      <c r="B189" s="57">
        <v>476255</v>
      </c>
      <c r="C189" s="57">
        <v>481498</v>
      </c>
      <c r="D189" s="57">
        <v>486680</v>
      </c>
      <c r="E189" s="57">
        <v>491753</v>
      </c>
      <c r="F189" s="57">
        <v>496735</v>
      </c>
      <c r="G189" s="57">
        <v>501584</v>
      </c>
      <c r="H189" s="57">
        <v>506325</v>
      </c>
      <c r="I189" s="57">
        <v>510935</v>
      </c>
      <c r="J189" s="57">
        <v>515417</v>
      </c>
      <c r="K189" s="57">
        <v>519777</v>
      </c>
      <c r="L189" s="57">
        <v>524004</v>
      </c>
    </row>
    <row r="190" spans="1:12">
      <c r="A190" s="55" t="s">
        <v>6</v>
      </c>
      <c r="B190" s="57">
        <v>227759</v>
      </c>
      <c r="C190" s="57">
        <v>230273</v>
      </c>
      <c r="D190" s="57">
        <v>232765</v>
      </c>
      <c r="E190" s="57">
        <v>235212</v>
      </c>
      <c r="F190" s="57">
        <v>237615</v>
      </c>
      <c r="G190" s="57">
        <v>239956</v>
      </c>
      <c r="H190" s="57">
        <v>242250</v>
      </c>
      <c r="I190" s="57">
        <v>244478</v>
      </c>
      <c r="J190" s="57">
        <v>246644</v>
      </c>
      <c r="K190" s="57">
        <v>248755</v>
      </c>
      <c r="L190" s="57">
        <v>250803</v>
      </c>
    </row>
    <row r="191" spans="1:12">
      <c r="A191" s="58" t="s">
        <v>7</v>
      </c>
      <c r="B191" s="57">
        <v>248496</v>
      </c>
      <c r="C191" s="57">
        <v>251225</v>
      </c>
      <c r="D191" s="57">
        <v>253915</v>
      </c>
      <c r="E191" s="57">
        <v>256541</v>
      </c>
      <c r="F191" s="57">
        <v>259120</v>
      </c>
      <c r="G191" s="57">
        <v>261628</v>
      </c>
      <c r="H191" s="57">
        <v>264075</v>
      </c>
      <c r="I191" s="57">
        <v>266457</v>
      </c>
      <c r="J191" s="57">
        <v>268773</v>
      </c>
      <c r="K191" s="57">
        <v>271022</v>
      </c>
      <c r="L191" s="57">
        <v>273201</v>
      </c>
    </row>
    <row r="192" spans="1:12">
      <c r="A192" s="52" t="s">
        <v>117</v>
      </c>
      <c r="B192" s="61"/>
      <c r="C192" s="60"/>
      <c r="D192" s="60"/>
      <c r="E192" s="60"/>
      <c r="F192" s="60"/>
      <c r="G192" s="60"/>
      <c r="H192" s="60"/>
      <c r="I192" s="60"/>
      <c r="J192" s="60"/>
      <c r="K192" s="60"/>
      <c r="L192" s="60"/>
    </row>
    <row r="193" spans="1:12">
      <c r="A193" s="58" t="s">
        <v>118</v>
      </c>
      <c r="B193" s="148">
        <v>0.33301697619972492</v>
      </c>
      <c r="C193" s="148">
        <v>0.32984768368715967</v>
      </c>
      <c r="D193" s="148">
        <v>0.3263725651352018</v>
      </c>
      <c r="E193" s="148">
        <v>0.32267418805782577</v>
      </c>
      <c r="F193" s="148">
        <v>0.31876755211531299</v>
      </c>
      <c r="G193" s="148">
        <v>0.31469504609397431</v>
      </c>
      <c r="H193" s="148">
        <v>0.310460672492964</v>
      </c>
      <c r="I193" s="148">
        <v>0.30608002974938103</v>
      </c>
      <c r="J193" s="148">
        <v>0.30159075079013692</v>
      </c>
      <c r="K193" s="148">
        <v>0.29700044442135765</v>
      </c>
      <c r="L193" s="148">
        <v>0.29233364630804343</v>
      </c>
    </row>
    <row r="194" spans="1:12">
      <c r="A194" s="58" t="s">
        <v>119</v>
      </c>
      <c r="B194" s="148">
        <v>0.57874038067841804</v>
      </c>
      <c r="C194" s="148">
        <v>0.58230356097013902</v>
      </c>
      <c r="D194" s="148">
        <v>0.58586545574093862</v>
      </c>
      <c r="E194" s="148">
        <v>0.58944022710588451</v>
      </c>
      <c r="F194" s="148">
        <v>0.59301438392704364</v>
      </c>
      <c r="G194" s="148">
        <v>0.59660395865896843</v>
      </c>
      <c r="H194" s="148">
        <v>0.6002014516367945</v>
      </c>
      <c r="I194" s="148">
        <v>0.60383023280847858</v>
      </c>
      <c r="J194" s="148">
        <v>0.60747123203153952</v>
      </c>
      <c r="K194" s="148">
        <v>0.61112746427794995</v>
      </c>
      <c r="L194" s="148">
        <v>0.61477774978816957</v>
      </c>
    </row>
    <row r="195" spans="1:12">
      <c r="A195" s="58" t="s">
        <v>120</v>
      </c>
      <c r="B195" s="148">
        <v>8.8242643121856992E-2</v>
      </c>
      <c r="C195" s="148">
        <v>8.7848755342701326E-2</v>
      </c>
      <c r="D195" s="148">
        <v>8.7761979123859621E-2</v>
      </c>
      <c r="E195" s="148">
        <v>8.7885584836289762E-2</v>
      </c>
      <c r="F195" s="148">
        <v>8.8218063957643408E-2</v>
      </c>
      <c r="G195" s="148">
        <v>8.8700995247057324E-2</v>
      </c>
      <c r="H195" s="148">
        <v>8.9337875870241445E-2</v>
      </c>
      <c r="I195" s="148">
        <v>9.0089737442140383E-2</v>
      </c>
      <c r="J195" s="148">
        <v>9.0938017178323574E-2</v>
      </c>
      <c r="K195" s="148">
        <v>9.1872091300692418E-2</v>
      </c>
      <c r="L195" s="148">
        <v>9.288860390378699E-2</v>
      </c>
    </row>
    <row r="196" spans="1:12">
      <c r="A196" s="26"/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1:12">
      <c r="A197" s="52" t="s">
        <v>182</v>
      </c>
      <c r="B197" s="148">
        <v>0.72789049008083362</v>
      </c>
      <c r="C197" s="150">
        <v>0.7173173358822732</v>
      </c>
      <c r="D197" s="150">
        <v>0.70687653658519478</v>
      </c>
      <c r="E197" s="150">
        <v>0.6965248620881187</v>
      </c>
      <c r="F197" s="150">
        <v>0.68629973758448726</v>
      </c>
      <c r="G197" s="150">
        <v>0.67615381273663566</v>
      </c>
      <c r="H197" s="150">
        <v>0.66610726660677799</v>
      </c>
      <c r="I197" s="150">
        <v>0.65609462008699659</v>
      </c>
      <c r="J197" s="150">
        <v>0.64616848876241217</v>
      </c>
      <c r="K197" s="150">
        <v>0.63631984889028803</v>
      </c>
      <c r="L197" s="150">
        <v>0.62660408634594256</v>
      </c>
    </row>
    <row r="198" spans="1:12">
      <c r="A198" s="26"/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1:12">
      <c r="A199" s="52" t="s">
        <v>121</v>
      </c>
      <c r="B199" s="152">
        <v>22.855389070763032</v>
      </c>
      <c r="C199" s="152">
        <v>22.999260446197461</v>
      </c>
      <c r="D199" s="152">
        <v>23.178116412690482</v>
      </c>
      <c r="E199" s="152">
        <v>23.380477356181149</v>
      </c>
      <c r="F199" s="152">
        <v>23.605079860694129</v>
      </c>
      <c r="G199" s="152">
        <v>23.847397615956567</v>
      </c>
      <c r="H199" s="152">
        <v>24.1093768687956</v>
      </c>
      <c r="I199" s="152">
        <v>24.389863433011538</v>
      </c>
      <c r="J199" s="152">
        <v>24.681855119572788</v>
      </c>
      <c r="K199" s="152">
        <v>24.984355300859598</v>
      </c>
      <c r="L199" s="152">
        <v>25.303252032520327</v>
      </c>
    </row>
    <row r="200" spans="1:12">
      <c r="A200" s="26"/>
      <c r="B200" s="148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</row>
    <row r="201" spans="1:12">
      <c r="A201" s="52" t="s">
        <v>183</v>
      </c>
      <c r="B201" s="148">
        <v>0.91654996458695515</v>
      </c>
      <c r="C201" s="150">
        <v>0.91660065678176939</v>
      </c>
      <c r="D201" s="150">
        <v>0.91670440895575289</v>
      </c>
      <c r="E201" s="150">
        <v>0.91685929344627171</v>
      </c>
      <c r="F201" s="150">
        <v>0.91700756406298245</v>
      </c>
      <c r="G201" s="150">
        <v>0.9171648294525051</v>
      </c>
      <c r="H201" s="150">
        <v>0.91735302470888958</v>
      </c>
      <c r="I201" s="150">
        <v>0.91751389530017979</v>
      </c>
      <c r="J201" s="150">
        <v>0.91766658109259491</v>
      </c>
      <c r="K201" s="150">
        <v>0.91784061810480333</v>
      </c>
      <c r="L201" s="150">
        <v>0.91801640550364016</v>
      </c>
    </row>
    <row r="202" spans="1:12">
      <c r="A202" s="26"/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1:12">
      <c r="A203" s="52" t="s">
        <v>184</v>
      </c>
      <c r="B203" s="148">
        <v>0.26497941374896755</v>
      </c>
      <c r="C203" s="150">
        <v>0.26633127860925193</v>
      </c>
      <c r="D203" s="150">
        <v>0.26890121443726039</v>
      </c>
      <c r="E203" s="150">
        <v>0.27236633139227107</v>
      </c>
      <c r="F203" s="150">
        <v>0.27674731437449079</v>
      </c>
      <c r="G203" s="150">
        <v>0.28186333514944945</v>
      </c>
      <c r="H203" s="150">
        <v>0.28775907477384632</v>
      </c>
      <c r="I203" s="150">
        <v>0.29433392801191915</v>
      </c>
      <c r="J203" s="150">
        <v>0.30152787159445466</v>
      </c>
      <c r="K203" s="150">
        <v>0.3093331778667392</v>
      </c>
      <c r="L203" s="150">
        <v>0.31774858993106331</v>
      </c>
    </row>
    <row r="204" spans="1:12">
      <c r="A204" s="26"/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1:12">
      <c r="A205" s="52" t="s">
        <v>185</v>
      </c>
      <c r="B205" s="148">
        <v>0.45742414839910772</v>
      </c>
      <c r="C205" s="150">
        <v>0.44877871546299813</v>
      </c>
      <c r="D205" s="150">
        <v>0.4391386757994582</v>
      </c>
      <c r="E205" s="150">
        <v>0.42870430508447394</v>
      </c>
      <c r="F205" s="150">
        <v>0.41794963033250304</v>
      </c>
      <c r="G205" s="150">
        <v>0.40731321043228608</v>
      </c>
      <c r="H205" s="150">
        <v>0.39710763212407302</v>
      </c>
      <c r="I205" s="150">
        <v>0.38747157989187053</v>
      </c>
      <c r="J205" s="150">
        <v>0.37836254234869027</v>
      </c>
      <c r="K205" s="150">
        <v>0.36977534929991535</v>
      </c>
      <c r="L205" s="150">
        <v>0.36167979387951349</v>
      </c>
    </row>
    <row r="206" spans="1:12">
      <c r="A206" s="26"/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1:12">
      <c r="A207" s="52" t="s">
        <v>186</v>
      </c>
      <c r="B207" s="150">
        <v>0.47987090335458116</v>
      </c>
      <c r="C207" s="150">
        <v>0.48204597472385313</v>
      </c>
      <c r="D207" s="150">
        <v>0.4841265777917807</v>
      </c>
      <c r="E207" s="150">
        <v>0.486132820874636</v>
      </c>
      <c r="F207" s="150">
        <v>0.48805572707625811</v>
      </c>
      <c r="G207" s="150">
        <v>0.48992844802544072</v>
      </c>
      <c r="H207" s="150">
        <v>0.49175044968285525</v>
      </c>
      <c r="I207" s="150">
        <v>0.49354680117242183</v>
      </c>
      <c r="J207" s="150">
        <v>0.49529156574507111</v>
      </c>
      <c r="K207" s="150">
        <v>0.49700024352266603</v>
      </c>
      <c r="L207" s="150">
        <v>0.49864751593149365</v>
      </c>
    </row>
    <row r="208" spans="1:12">
      <c r="A208" s="43" t="s">
        <v>167</v>
      </c>
      <c r="B208" s="68"/>
    </row>
    <row r="209" spans="1:12">
      <c r="A209" s="65" t="s">
        <v>426</v>
      </c>
      <c r="B209" s="66"/>
    </row>
    <row r="210" spans="1:12">
      <c r="A210" s="65" t="s">
        <v>427</v>
      </c>
      <c r="B210" s="66"/>
    </row>
    <row r="211" spans="1:12">
      <c r="A211" s="65" t="s">
        <v>428</v>
      </c>
      <c r="B211" s="66"/>
    </row>
    <row r="212" spans="1:12">
      <c r="A212" s="65" t="s">
        <v>429</v>
      </c>
      <c r="B212" s="66"/>
    </row>
    <row r="213" spans="1:12">
      <c r="A213" s="33" t="s">
        <v>430</v>
      </c>
      <c r="B213" s="17"/>
    </row>
    <row r="215" spans="1:12">
      <c r="A215" s="67" t="s">
        <v>111</v>
      </c>
    </row>
    <row r="216" spans="1:12" s="51" customFormat="1" ht="27" customHeight="1">
      <c r="A216" s="530" t="s">
        <v>127</v>
      </c>
      <c r="B216" s="526">
        <v>2010</v>
      </c>
      <c r="C216" s="526">
        <v>2011</v>
      </c>
      <c r="D216" s="526">
        <v>2012</v>
      </c>
      <c r="E216" s="526">
        <v>2013</v>
      </c>
      <c r="F216" s="526">
        <v>2014</v>
      </c>
      <c r="G216" s="526">
        <v>2015</v>
      </c>
      <c r="H216" s="526">
        <v>2016</v>
      </c>
      <c r="I216" s="526">
        <v>2017</v>
      </c>
      <c r="J216" s="526">
        <v>2018</v>
      </c>
      <c r="K216" s="526">
        <v>2019</v>
      </c>
      <c r="L216" s="526">
        <v>2020</v>
      </c>
    </row>
    <row r="217" spans="1:12" s="51" customFormat="1" ht="27" customHeight="1">
      <c r="A217" s="530" t="s">
        <v>114</v>
      </c>
      <c r="B217" s="526"/>
      <c r="C217" s="526"/>
      <c r="D217" s="526"/>
      <c r="E217" s="526"/>
      <c r="F217" s="526"/>
      <c r="G217" s="526"/>
      <c r="H217" s="526"/>
      <c r="I217" s="526"/>
      <c r="J217" s="526"/>
      <c r="K217" s="526"/>
      <c r="L217" s="526"/>
    </row>
    <row r="218" spans="1:12">
      <c r="A218" s="52" t="s">
        <v>115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</row>
    <row r="219" spans="1:12">
      <c r="A219" s="55" t="s">
        <v>116</v>
      </c>
      <c r="B219" s="57">
        <v>624860</v>
      </c>
      <c r="C219" s="57">
        <v>634481</v>
      </c>
      <c r="D219" s="57">
        <v>644000</v>
      </c>
      <c r="E219" s="57">
        <v>653400</v>
      </c>
      <c r="F219" s="57">
        <v>662671</v>
      </c>
      <c r="G219" s="57">
        <v>671817</v>
      </c>
      <c r="H219" s="57">
        <v>680845</v>
      </c>
      <c r="I219" s="57">
        <v>689760</v>
      </c>
      <c r="J219" s="57">
        <v>698545</v>
      </c>
      <c r="K219" s="57">
        <v>707204</v>
      </c>
      <c r="L219" s="57">
        <v>715751</v>
      </c>
    </row>
    <row r="220" spans="1:12">
      <c r="A220" s="55" t="s">
        <v>6</v>
      </c>
      <c r="B220" s="57">
        <v>316833</v>
      </c>
      <c r="C220" s="57">
        <v>321562</v>
      </c>
      <c r="D220" s="57">
        <v>326250</v>
      </c>
      <c r="E220" s="57">
        <v>330887</v>
      </c>
      <c r="F220" s="57">
        <v>335463</v>
      </c>
      <c r="G220" s="57">
        <v>339976</v>
      </c>
      <c r="H220" s="57">
        <v>344435</v>
      </c>
      <c r="I220" s="57">
        <v>348837</v>
      </c>
      <c r="J220" s="57">
        <v>353177</v>
      </c>
      <c r="K220" s="57">
        <v>357458</v>
      </c>
      <c r="L220" s="57">
        <v>361682</v>
      </c>
    </row>
    <row r="221" spans="1:12">
      <c r="A221" s="58" t="s">
        <v>7</v>
      </c>
      <c r="B221" s="57">
        <v>308027</v>
      </c>
      <c r="C221" s="57">
        <v>312919</v>
      </c>
      <c r="D221" s="57">
        <v>317750</v>
      </c>
      <c r="E221" s="57">
        <v>322513</v>
      </c>
      <c r="F221" s="57">
        <v>327208</v>
      </c>
      <c r="G221" s="57">
        <v>331841</v>
      </c>
      <c r="H221" s="57">
        <v>336410</v>
      </c>
      <c r="I221" s="57">
        <v>340923</v>
      </c>
      <c r="J221" s="57">
        <v>345368</v>
      </c>
      <c r="K221" s="57">
        <v>349746</v>
      </c>
      <c r="L221" s="57">
        <v>354069</v>
      </c>
    </row>
    <row r="222" spans="1:12">
      <c r="A222" s="52" t="s">
        <v>117</v>
      </c>
      <c r="B222" s="61"/>
      <c r="C222" s="60"/>
      <c r="D222" s="60"/>
      <c r="E222" s="60"/>
      <c r="F222" s="60"/>
      <c r="G222" s="60"/>
      <c r="H222" s="60"/>
      <c r="I222" s="60"/>
      <c r="J222" s="60"/>
      <c r="K222" s="60"/>
      <c r="L222" s="60"/>
    </row>
    <row r="223" spans="1:12">
      <c r="A223" s="58" t="s">
        <v>118</v>
      </c>
      <c r="B223" s="148">
        <v>0.31349262234740582</v>
      </c>
      <c r="C223" s="148">
        <v>0.31007863119620604</v>
      </c>
      <c r="D223" s="148">
        <v>0.30637422360248445</v>
      </c>
      <c r="E223" s="148">
        <v>0.30241812059993878</v>
      </c>
      <c r="F223" s="148">
        <v>0.29824603762651453</v>
      </c>
      <c r="G223" s="148">
        <v>0.29389253323449688</v>
      </c>
      <c r="H223" s="148">
        <v>0.28939332740932222</v>
      </c>
      <c r="I223" s="148">
        <v>0.28479181164463002</v>
      </c>
      <c r="J223" s="148">
        <v>0.28013800113092213</v>
      </c>
      <c r="K223" s="148">
        <v>0.27546789893722323</v>
      </c>
      <c r="L223" s="148">
        <v>0.27080087907666212</v>
      </c>
    </row>
    <row r="224" spans="1:12">
      <c r="A224" s="58" t="s">
        <v>119</v>
      </c>
      <c r="B224" s="148">
        <v>0.622526645968697</v>
      </c>
      <c r="C224" s="148">
        <v>0.62573820177436357</v>
      </c>
      <c r="D224" s="148">
        <v>0.62896739130434787</v>
      </c>
      <c r="E224" s="148">
        <v>0.63220691766146309</v>
      </c>
      <c r="F224" s="148">
        <v>0.63547220264656212</v>
      </c>
      <c r="G224" s="148">
        <v>0.63873793012085134</v>
      </c>
      <c r="H224" s="148">
        <v>0.64196256122906092</v>
      </c>
      <c r="I224" s="148">
        <v>0.64513163999072143</v>
      </c>
      <c r="J224" s="148">
        <v>0.64820018753265718</v>
      </c>
      <c r="K224" s="148">
        <v>0.65115299121611303</v>
      </c>
      <c r="L224" s="148">
        <v>0.65396066509163098</v>
      </c>
    </row>
    <row r="225" spans="1:12">
      <c r="A225" s="58" t="s">
        <v>120</v>
      </c>
      <c r="B225" s="148">
        <v>6.3980731683897188E-2</v>
      </c>
      <c r="C225" s="148">
        <v>6.418316702943036E-2</v>
      </c>
      <c r="D225" s="148">
        <v>6.4658385093167708E-2</v>
      </c>
      <c r="E225" s="148">
        <v>6.5374961738598109E-2</v>
      </c>
      <c r="F225" s="148">
        <v>6.6281759726923309E-2</v>
      </c>
      <c r="G225" s="148">
        <v>6.7369536644651742E-2</v>
      </c>
      <c r="H225" s="148">
        <v>6.8644111361616814E-2</v>
      </c>
      <c r="I225" s="148">
        <v>7.0076548364648578E-2</v>
      </c>
      <c r="J225" s="148">
        <v>7.1661811336420703E-2</v>
      </c>
      <c r="K225" s="148">
        <v>7.3379109846663765E-2</v>
      </c>
      <c r="L225" s="148">
        <v>7.5238455831706838E-2</v>
      </c>
    </row>
    <row r="226" spans="1:12">
      <c r="A226" s="26"/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</row>
    <row r="227" spans="1:12">
      <c r="A227" s="52" t="s">
        <v>182</v>
      </c>
      <c r="B227" s="148">
        <v>0.6063569430733794</v>
      </c>
      <c r="C227" s="150">
        <v>0.59811243290623373</v>
      </c>
      <c r="D227" s="150">
        <v>0.58990754342002938</v>
      </c>
      <c r="E227" s="150">
        <v>0.58176061043274496</v>
      </c>
      <c r="F227" s="150">
        <v>0.57363295488816435</v>
      </c>
      <c r="G227" s="150">
        <v>0.56558731342414037</v>
      </c>
      <c r="H227" s="150">
        <v>0.55772323869707163</v>
      </c>
      <c r="I227" s="150">
        <v>0.55007123819625781</v>
      </c>
      <c r="J227" s="150">
        <v>0.54273327782648739</v>
      </c>
      <c r="K227" s="150">
        <v>0.53573739733940218</v>
      </c>
      <c r="L227" s="150">
        <v>0.52914395831419458</v>
      </c>
    </row>
    <row r="228" spans="1:12">
      <c r="A228" s="26"/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</row>
    <row r="229" spans="1:12">
      <c r="A229" s="52" t="s">
        <v>121</v>
      </c>
      <c r="B229" s="152">
        <v>24.247120921305182</v>
      </c>
      <c r="C229" s="152">
        <v>24.492888973167727</v>
      </c>
      <c r="D229" s="152">
        <v>24.753890868179262</v>
      </c>
      <c r="E229" s="152">
        <v>25.028574114108469</v>
      </c>
      <c r="F229" s="152">
        <v>25.31682938168294</v>
      </c>
      <c r="G229" s="152">
        <v>25.614121435142593</v>
      </c>
      <c r="H229" s="152">
        <v>25.919896288209607</v>
      </c>
      <c r="I229" s="152">
        <v>26.236012392928739</v>
      </c>
      <c r="J229" s="152">
        <v>26.55955167446885</v>
      </c>
      <c r="K229" s="152">
        <v>26.888088888888888</v>
      </c>
      <c r="L229" s="152">
        <v>27.224292830457212</v>
      </c>
    </row>
    <row r="230" spans="1:12">
      <c r="A230" s="26"/>
      <c r="B230" s="148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</row>
    <row r="231" spans="1:12">
      <c r="A231" s="52" t="s">
        <v>183</v>
      </c>
      <c r="B231" s="148">
        <v>1.0285884029646752</v>
      </c>
      <c r="C231" s="150">
        <v>1.0276205663446452</v>
      </c>
      <c r="D231" s="150">
        <v>1.0267505900865461</v>
      </c>
      <c r="E231" s="150">
        <v>1.0259648448279604</v>
      </c>
      <c r="F231" s="150">
        <v>1.0252286007677074</v>
      </c>
      <c r="G231" s="150">
        <v>1.0245147525471536</v>
      </c>
      <c r="H231" s="150">
        <v>1.0238548200112958</v>
      </c>
      <c r="I231" s="150">
        <v>1.0232134528911221</v>
      </c>
      <c r="J231" s="150">
        <v>1.0226106645664914</v>
      </c>
      <c r="K231" s="150">
        <v>1.0220502879232358</v>
      </c>
      <c r="L231" s="150">
        <v>1.0215014587552145</v>
      </c>
    </row>
    <row r="232" spans="1:12">
      <c r="A232" s="26"/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</row>
    <row r="233" spans="1:12">
      <c r="A233" s="52" t="s">
        <v>184</v>
      </c>
      <c r="B233" s="148">
        <v>0.20409007141799693</v>
      </c>
      <c r="C233" s="150">
        <v>0.20698997148506396</v>
      </c>
      <c r="D233" s="150">
        <v>0.21104381541268594</v>
      </c>
      <c r="E233" s="150">
        <v>0.2161740890688259</v>
      </c>
      <c r="F233" s="150">
        <v>0.22223852579703399</v>
      </c>
      <c r="G233" s="150">
        <v>0.22923187569007608</v>
      </c>
      <c r="H233" s="150">
        <v>0.23720004872305006</v>
      </c>
      <c r="I233" s="150">
        <v>0.24606237082438226</v>
      </c>
      <c r="J233" s="150">
        <v>0.25580896217978527</v>
      </c>
      <c r="K233" s="150">
        <v>0.26637989446235344</v>
      </c>
      <c r="L233" s="150">
        <v>0.27783682271728249</v>
      </c>
    </row>
    <row r="234" spans="1:12">
      <c r="A234" s="26"/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</row>
    <row r="235" spans="1:12">
      <c r="A235" s="52" t="s">
        <v>185</v>
      </c>
      <c r="B235" s="148">
        <v>0.41768071762324782</v>
      </c>
      <c r="C235" s="150">
        <v>0.4099261770522411</v>
      </c>
      <c r="D235" s="150">
        <v>0.40151158154203065</v>
      </c>
      <c r="E235" s="150">
        <v>0.39270763961564076</v>
      </c>
      <c r="F235" s="150">
        <v>0.38375605986088668</v>
      </c>
      <c r="G235" s="150">
        <v>0.37463086009597635</v>
      </c>
      <c r="H235" s="150">
        <v>0.36571750166279154</v>
      </c>
      <c r="I235" s="150">
        <v>0.3575312517517798</v>
      </c>
      <c r="J235" s="150">
        <v>0.35000497771091665</v>
      </c>
      <c r="K235" s="150">
        <v>0.34309582309582309</v>
      </c>
      <c r="L235" s="150">
        <v>0.33676694243401539</v>
      </c>
    </row>
    <row r="236" spans="1:12">
      <c r="A236" s="26"/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</row>
    <row r="237" spans="1:12">
      <c r="A237" s="52" t="s">
        <v>186</v>
      </c>
      <c r="B237" s="150">
        <v>0.51970768796241884</v>
      </c>
      <c r="C237" s="150">
        <v>0.5203327378650705</v>
      </c>
      <c r="D237" s="150">
        <v>0.52091896144767902</v>
      </c>
      <c r="E237" s="150">
        <v>0.52145494910282686</v>
      </c>
      <c r="F237" s="150">
        <v>0.52197990269186567</v>
      </c>
      <c r="G237" s="150">
        <v>0.52246708514017259</v>
      </c>
      <c r="H237" s="150">
        <v>0.52290062721084396</v>
      </c>
      <c r="I237" s="150">
        <v>0.52325598448916621</v>
      </c>
      <c r="J237" s="150">
        <v>0.5235169442449793</v>
      </c>
      <c r="K237" s="150">
        <v>0.52366574599852467</v>
      </c>
      <c r="L237" s="150">
        <v>0.52368888549971904</v>
      </c>
    </row>
    <row r="238" spans="1:12">
      <c r="A238" s="43" t="s">
        <v>167</v>
      </c>
      <c r="B238" s="68"/>
    </row>
    <row r="239" spans="1:12">
      <c r="A239" s="65" t="s">
        <v>426</v>
      </c>
      <c r="B239" s="66"/>
    </row>
    <row r="240" spans="1:12">
      <c r="A240" s="65" t="s">
        <v>427</v>
      </c>
      <c r="B240" s="66"/>
    </row>
    <row r="241" spans="1:12">
      <c r="A241" s="65" t="s">
        <v>428</v>
      </c>
      <c r="B241" s="66"/>
    </row>
    <row r="242" spans="1:12">
      <c r="A242" s="65" t="s">
        <v>429</v>
      </c>
      <c r="B242" s="66"/>
    </row>
    <row r="243" spans="1:12">
      <c r="A243" s="33" t="s">
        <v>430</v>
      </c>
      <c r="B243" s="17"/>
    </row>
    <row r="245" spans="1:12">
      <c r="A245" s="67" t="s">
        <v>111</v>
      </c>
    </row>
    <row r="246" spans="1:12" s="51" customFormat="1" ht="29.25" customHeight="1">
      <c r="A246" s="530" t="s">
        <v>128</v>
      </c>
      <c r="B246" s="526">
        <v>2010</v>
      </c>
      <c r="C246" s="526">
        <v>2011</v>
      </c>
      <c r="D246" s="526">
        <v>2012</v>
      </c>
      <c r="E246" s="526">
        <v>2013</v>
      </c>
      <c r="F246" s="526">
        <v>2014</v>
      </c>
      <c r="G246" s="526">
        <v>2015</v>
      </c>
      <c r="H246" s="526">
        <v>2016</v>
      </c>
      <c r="I246" s="526">
        <v>2017</v>
      </c>
      <c r="J246" s="526">
        <v>2018</v>
      </c>
      <c r="K246" s="526">
        <v>2019</v>
      </c>
      <c r="L246" s="526">
        <v>2020</v>
      </c>
    </row>
    <row r="247" spans="1:12" s="51" customFormat="1" ht="29.25" customHeight="1">
      <c r="A247" s="530" t="s">
        <v>114</v>
      </c>
      <c r="B247" s="526"/>
      <c r="C247" s="526"/>
      <c r="D247" s="526"/>
      <c r="E247" s="526"/>
      <c r="F247" s="526"/>
      <c r="G247" s="526"/>
      <c r="H247" s="526"/>
      <c r="I247" s="526"/>
      <c r="J247" s="526"/>
      <c r="K247" s="526"/>
      <c r="L247" s="526"/>
    </row>
    <row r="248" spans="1:12">
      <c r="A248" s="52" t="s">
        <v>115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</row>
    <row r="249" spans="1:12">
      <c r="A249" s="55" t="s">
        <v>116</v>
      </c>
      <c r="B249" s="103">
        <v>507408</v>
      </c>
      <c r="C249" s="103">
        <v>516418</v>
      </c>
      <c r="D249" s="103">
        <v>525320</v>
      </c>
      <c r="E249" s="103">
        <v>534084</v>
      </c>
      <c r="F249" s="103">
        <v>542707</v>
      </c>
      <c r="G249" s="103">
        <v>551165</v>
      </c>
      <c r="H249" s="103">
        <v>559471</v>
      </c>
      <c r="I249" s="103">
        <v>567610</v>
      </c>
      <c r="J249" s="103">
        <v>575593</v>
      </c>
      <c r="K249" s="103">
        <v>583417</v>
      </c>
      <c r="L249" s="103">
        <v>591083</v>
      </c>
    </row>
    <row r="250" spans="1:12">
      <c r="A250" s="55" t="s">
        <v>6</v>
      </c>
      <c r="B250" s="103">
        <v>258023.81790499392</v>
      </c>
      <c r="C250" s="103">
        <v>262342.7899751605</v>
      </c>
      <c r="D250" s="103">
        <v>266625.30720253702</v>
      </c>
      <c r="E250" s="103">
        <v>270843.03154851036</v>
      </c>
      <c r="F250" s="103">
        <v>274997.23216756451</v>
      </c>
      <c r="G250" s="103">
        <v>279069.45530588867</v>
      </c>
      <c r="H250" s="103">
        <v>283060.68574131309</v>
      </c>
      <c r="I250" s="103">
        <v>286962.97720647859</v>
      </c>
      <c r="J250" s="103">
        <v>290785.49123560142</v>
      </c>
      <c r="K250" s="103">
        <v>294525.81042210112</v>
      </c>
      <c r="L250" s="103">
        <v>298181.68187566614</v>
      </c>
    </row>
    <row r="251" spans="1:12">
      <c r="A251" s="58" t="s">
        <v>7</v>
      </c>
      <c r="B251" s="103">
        <v>249384.18209500608</v>
      </c>
      <c r="C251" s="103">
        <v>254075.21002483953</v>
      </c>
      <c r="D251" s="103">
        <v>258694.69279746301</v>
      </c>
      <c r="E251" s="103">
        <v>263240.96845148964</v>
      </c>
      <c r="F251" s="103">
        <v>267709.76783243549</v>
      </c>
      <c r="G251" s="103">
        <v>272095.54469411133</v>
      </c>
      <c r="H251" s="103">
        <v>276410.31425868691</v>
      </c>
      <c r="I251" s="103">
        <v>280647.02279352141</v>
      </c>
      <c r="J251" s="103">
        <v>284807.50876439858</v>
      </c>
      <c r="K251" s="103">
        <v>288891.18957789888</v>
      </c>
      <c r="L251" s="103">
        <v>292901.31812433386</v>
      </c>
    </row>
    <row r="252" spans="1:12">
      <c r="A252" s="52" t="s">
        <v>117</v>
      </c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1:12">
      <c r="A253" s="58" t="s">
        <v>118</v>
      </c>
      <c r="B253" s="155">
        <v>0.38478590278986136</v>
      </c>
      <c r="C253" s="155">
        <v>0.38260877307004032</v>
      </c>
      <c r="D253" s="155">
        <v>0.37989821170425392</v>
      </c>
      <c r="E253" s="155">
        <v>0.37668370596031048</v>
      </c>
      <c r="F253" s="155">
        <v>0.37300481131548241</v>
      </c>
      <c r="G253" s="155">
        <v>0.36890377590337742</v>
      </c>
      <c r="H253" s="155">
        <v>0.36444213064085423</v>
      </c>
      <c r="I253" s="155">
        <v>0.35969999239298794</v>
      </c>
      <c r="J253" s="155">
        <v>0.35472514705741542</v>
      </c>
      <c r="K253" s="155">
        <v>0.34954118763843478</v>
      </c>
      <c r="L253" s="155">
        <v>0.34418336559704438</v>
      </c>
    </row>
    <row r="254" spans="1:12">
      <c r="A254" s="58" t="s">
        <v>119</v>
      </c>
      <c r="B254" s="155">
        <v>0.56387390522591496</v>
      </c>
      <c r="C254" s="155">
        <v>0.56592622928926917</v>
      </c>
      <c r="D254" s="155">
        <v>0.5682678138268269</v>
      </c>
      <c r="E254" s="155">
        <v>0.57094370148534446</v>
      </c>
      <c r="F254" s="155">
        <v>0.57393354254059814</v>
      </c>
      <c r="G254" s="155">
        <v>0.57721619868717877</v>
      </c>
      <c r="H254" s="155">
        <v>0.58072017684174571</v>
      </c>
      <c r="I254" s="155">
        <v>0.58437552095893674</v>
      </c>
      <c r="J254" s="155">
        <v>0.58814667760354666</v>
      </c>
      <c r="K254" s="155">
        <v>0.59202773181870416</v>
      </c>
      <c r="L254" s="155">
        <v>0.59598479928657322</v>
      </c>
    </row>
    <row r="255" spans="1:12">
      <c r="A255" s="58" t="s">
        <v>120</v>
      </c>
      <c r="B255" s="155">
        <v>5.1340191984223654E-2</v>
      </c>
      <c r="C255" s="155">
        <v>5.146499764069052E-2</v>
      </c>
      <c r="D255" s="155">
        <v>5.1833974468919214E-2</v>
      </c>
      <c r="E255" s="155">
        <v>5.2372592554345017E-2</v>
      </c>
      <c r="F255" s="155">
        <v>5.3061646143919471E-2</v>
      </c>
      <c r="G255" s="155">
        <v>5.3880025409443845E-2</v>
      </c>
      <c r="H255" s="155">
        <v>5.4837692517400061E-2</v>
      </c>
      <c r="I255" s="155">
        <v>5.5924486648075346E-2</v>
      </c>
      <c r="J255" s="155">
        <v>5.7128175339037961E-2</v>
      </c>
      <c r="K255" s="155">
        <v>5.8431080542861058E-2</v>
      </c>
      <c r="L255" s="155">
        <v>5.9831835116382404E-2</v>
      </c>
    </row>
    <row r="256" spans="1:12">
      <c r="A256" s="26"/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</row>
    <row r="257" spans="1:12">
      <c r="A257" s="52" t="s">
        <v>182</v>
      </c>
      <c r="B257" s="155">
        <v>0.77344613881245661</v>
      </c>
      <c r="C257" s="157">
        <v>0.76701475960192178</v>
      </c>
      <c r="D257" s="157">
        <v>0.7597336602011715</v>
      </c>
      <c r="E257" s="157">
        <v>0.75148617525412698</v>
      </c>
      <c r="F257" s="157">
        <v>0.74236200862796475</v>
      </c>
      <c r="G257" s="157">
        <v>0.73245311249823075</v>
      </c>
      <c r="H257" s="157">
        <v>0.72199975113403692</v>
      </c>
      <c r="I257" s="157">
        <v>0.71122842099723871</v>
      </c>
      <c r="J257" s="157">
        <v>0.70025614031279504</v>
      </c>
      <c r="K257" s="157">
        <v>0.68911006403029207</v>
      </c>
      <c r="L257" s="157">
        <v>0.67789514295843678</v>
      </c>
    </row>
    <row r="258" spans="1:12">
      <c r="A258" s="26"/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</row>
    <row r="259" spans="1:12">
      <c r="A259" s="52" t="s">
        <v>121</v>
      </c>
      <c r="B259" s="158">
        <v>19.849092741935483</v>
      </c>
      <c r="C259" s="158">
        <v>19.952930112848939</v>
      </c>
      <c r="D259" s="158">
        <v>20.082594681708301</v>
      </c>
      <c r="E259" s="158">
        <v>20.235654320987653</v>
      </c>
      <c r="F259" s="158">
        <v>20.408642214264976</v>
      </c>
      <c r="G259" s="158">
        <v>20.600236966824646</v>
      </c>
      <c r="H259" s="158">
        <v>20.809037765611951</v>
      </c>
      <c r="I259" s="158">
        <v>21.034604853177225</v>
      </c>
      <c r="J259" s="158">
        <v>21.282610705371177</v>
      </c>
      <c r="K259" s="158">
        <v>21.544241382430108</v>
      </c>
      <c r="L259" s="158">
        <v>21.817972757827704</v>
      </c>
    </row>
    <row r="260" spans="1:12">
      <c r="A260" s="26"/>
      <c r="B260" s="155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</row>
    <row r="261" spans="1:12">
      <c r="A261" s="52" t="s">
        <v>183</v>
      </c>
      <c r="B261" s="155">
        <v>1.034643880527661</v>
      </c>
      <c r="C261" s="157">
        <v>1.0325398922213336</v>
      </c>
      <c r="D261" s="157">
        <v>1.0306562702130231</v>
      </c>
      <c r="E261" s="157">
        <v>1.0288787233299577</v>
      </c>
      <c r="F261" s="157">
        <v>1.0272215107955658</v>
      </c>
      <c r="G261" s="157">
        <v>1.0256303741379427</v>
      </c>
      <c r="H261" s="157">
        <v>1.0240597804769407</v>
      </c>
      <c r="I261" s="157">
        <v>1.0225049756455244</v>
      </c>
      <c r="J261" s="157">
        <v>1.0209895536010889</v>
      </c>
      <c r="K261" s="157">
        <v>1.0195043014376275</v>
      </c>
      <c r="L261" s="157">
        <v>1.0180277910155759</v>
      </c>
    </row>
    <row r="262" spans="1:12">
      <c r="A262" s="26"/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1:12">
      <c r="A263" s="52" t="s">
        <v>184</v>
      </c>
      <c r="B263" s="155">
        <v>0.13342534539853315</v>
      </c>
      <c r="C263" s="157">
        <v>0.13451076207097148</v>
      </c>
      <c r="D263" s="157">
        <v>0.13644174379339097</v>
      </c>
      <c r="E263" s="157">
        <v>0.13903599153785348</v>
      </c>
      <c r="F263" s="157">
        <v>0.14225458904078492</v>
      </c>
      <c r="G263" s="157">
        <v>0.146054415619633</v>
      </c>
      <c r="H263" s="157">
        <v>0.15047023356210373</v>
      </c>
      <c r="I263" s="157">
        <v>0.15547536233188294</v>
      </c>
      <c r="J263" s="157">
        <v>0.161049127226921</v>
      </c>
      <c r="K263" s="157">
        <v>0.16716507985119664</v>
      </c>
      <c r="L263" s="157">
        <v>0.17383709120455007</v>
      </c>
    </row>
    <row r="264" spans="1:12">
      <c r="A264" s="26"/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</row>
    <row r="265" spans="1:12">
      <c r="A265" s="52" t="s">
        <v>185</v>
      </c>
      <c r="B265" s="155">
        <v>0.58472203094155994</v>
      </c>
      <c r="C265" s="157">
        <v>0.57528111802080906</v>
      </c>
      <c r="D265" s="157">
        <v>0.56392791467451264</v>
      </c>
      <c r="E265" s="157">
        <v>0.55102570760841341</v>
      </c>
      <c r="F265" s="157">
        <v>0.53708485127153116</v>
      </c>
      <c r="G265" s="157">
        <v>0.52279460228258234</v>
      </c>
      <c r="H265" s="157">
        <v>0.50885025009357243</v>
      </c>
      <c r="I265" s="157">
        <v>0.49548334546231448</v>
      </c>
      <c r="J265" s="157">
        <v>0.48270643193626372</v>
      </c>
      <c r="K265" s="157">
        <v>0.47049215117587667</v>
      </c>
      <c r="L265" s="157">
        <v>0.45885078952186731</v>
      </c>
    </row>
    <row r="266" spans="1:12">
      <c r="A266" s="26"/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</row>
    <row r="267" spans="1:12">
      <c r="A267" s="52" t="s">
        <v>186</v>
      </c>
      <c r="B267" s="157">
        <v>0.48199764713691967</v>
      </c>
      <c r="C267" s="157">
        <v>0.48245972776657847</v>
      </c>
      <c r="D267" s="157">
        <v>0.48315788725486714</v>
      </c>
      <c r="E267" s="157">
        <v>0.48411495617557704</v>
      </c>
      <c r="F267" s="157">
        <v>0.48532839874071759</v>
      </c>
      <c r="G267" s="157">
        <v>0.48678797949299885</v>
      </c>
      <c r="H267" s="157">
        <v>0.48845875133794719</v>
      </c>
      <c r="I267" s="157">
        <v>0.49029421777614834</v>
      </c>
      <c r="J267" s="157">
        <v>0.49225792510457689</v>
      </c>
      <c r="K267" s="157">
        <v>0.49436648375754261</v>
      </c>
      <c r="L267" s="157">
        <v>0.49658569314505002</v>
      </c>
    </row>
    <row r="268" spans="1:12">
      <c r="A268" s="43" t="s">
        <v>167</v>
      </c>
      <c r="B268" s="68"/>
    </row>
    <row r="269" spans="1:12">
      <c r="A269" s="65" t="s">
        <v>426</v>
      </c>
      <c r="B269" s="66"/>
    </row>
    <row r="270" spans="1:12">
      <c r="A270" s="65" t="s">
        <v>427</v>
      </c>
      <c r="B270" s="66"/>
    </row>
    <row r="271" spans="1:12">
      <c r="A271" s="65" t="s">
        <v>428</v>
      </c>
      <c r="B271" s="66"/>
    </row>
    <row r="272" spans="1:12">
      <c r="A272" s="65" t="s">
        <v>429</v>
      </c>
      <c r="B272" s="66"/>
    </row>
    <row r="273" spans="1:12">
      <c r="A273" s="33" t="s">
        <v>430</v>
      </c>
      <c r="B273" s="17"/>
    </row>
    <row r="275" spans="1:12">
      <c r="A275" s="67" t="s">
        <v>111</v>
      </c>
    </row>
    <row r="276" spans="1:12" s="51" customFormat="1" ht="34.5" customHeight="1">
      <c r="A276" s="530" t="s">
        <v>129</v>
      </c>
      <c r="B276" s="526">
        <v>2010</v>
      </c>
      <c r="C276" s="526">
        <v>2011</v>
      </c>
      <c r="D276" s="526">
        <v>2012</v>
      </c>
      <c r="E276" s="526">
        <v>2013</v>
      </c>
      <c r="F276" s="526">
        <v>2014</v>
      </c>
      <c r="G276" s="526">
        <v>2015</v>
      </c>
      <c r="H276" s="526">
        <v>2016</v>
      </c>
      <c r="I276" s="526">
        <v>2017</v>
      </c>
      <c r="J276" s="526">
        <v>2018</v>
      </c>
      <c r="K276" s="526">
        <v>2019</v>
      </c>
      <c r="L276" s="526">
        <v>2020</v>
      </c>
    </row>
    <row r="277" spans="1:12" s="51" customFormat="1" ht="34.5" customHeight="1">
      <c r="A277" s="530" t="s">
        <v>114</v>
      </c>
      <c r="B277" s="526"/>
      <c r="C277" s="526"/>
      <c r="D277" s="526"/>
      <c r="E277" s="526"/>
      <c r="F277" s="526"/>
      <c r="G277" s="526"/>
      <c r="H277" s="526"/>
      <c r="I277" s="526"/>
      <c r="J277" s="526"/>
      <c r="K277" s="526"/>
      <c r="L277" s="526"/>
    </row>
    <row r="278" spans="1:12">
      <c r="A278" s="52" t="s">
        <v>115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</row>
    <row r="279" spans="1:12">
      <c r="A279" s="55" t="s">
        <v>116</v>
      </c>
      <c r="B279" s="57">
        <v>3778720</v>
      </c>
      <c r="C279" s="57">
        <v>3840319</v>
      </c>
      <c r="D279" s="57">
        <v>3901981</v>
      </c>
      <c r="E279" s="57">
        <v>3963541</v>
      </c>
      <c r="F279" s="57">
        <v>4024929</v>
      </c>
      <c r="G279" s="57">
        <v>4086089</v>
      </c>
      <c r="H279" s="57">
        <v>4146996</v>
      </c>
      <c r="I279" s="57">
        <v>4207610</v>
      </c>
      <c r="J279" s="57">
        <v>4267893</v>
      </c>
      <c r="K279" s="57">
        <v>4327845</v>
      </c>
      <c r="L279" s="57">
        <v>4387434</v>
      </c>
    </row>
    <row r="280" spans="1:12">
      <c r="A280" s="55" t="s">
        <v>6</v>
      </c>
      <c r="B280" s="57">
        <v>1882715</v>
      </c>
      <c r="C280" s="57">
        <v>1911874</v>
      </c>
      <c r="D280" s="57">
        <v>1941146</v>
      </c>
      <c r="E280" s="57">
        <v>1970412</v>
      </c>
      <c r="F280" s="57">
        <v>1999627</v>
      </c>
      <c r="G280" s="57">
        <v>2028764</v>
      </c>
      <c r="H280" s="57">
        <v>2057781</v>
      </c>
      <c r="I280" s="57">
        <v>2086667</v>
      </c>
      <c r="J280" s="57">
        <v>2115400</v>
      </c>
      <c r="K280" s="57">
        <v>2143970</v>
      </c>
      <c r="L280" s="57">
        <v>2172363</v>
      </c>
    </row>
    <row r="281" spans="1:12">
      <c r="A281" s="58" t="s">
        <v>7</v>
      </c>
      <c r="B281" s="57">
        <v>1896005</v>
      </c>
      <c r="C281" s="57">
        <v>1928445</v>
      </c>
      <c r="D281" s="57">
        <v>1960835</v>
      </c>
      <c r="E281" s="57">
        <v>1993129</v>
      </c>
      <c r="F281" s="57">
        <v>2025302</v>
      </c>
      <c r="G281" s="57">
        <v>2057325</v>
      </c>
      <c r="H281" s="57">
        <v>2089215</v>
      </c>
      <c r="I281" s="57">
        <v>2120943</v>
      </c>
      <c r="J281" s="57">
        <v>2152493</v>
      </c>
      <c r="K281" s="57">
        <v>2183875</v>
      </c>
      <c r="L281" s="57">
        <v>2215071</v>
      </c>
    </row>
    <row r="282" spans="1:12">
      <c r="A282" s="52" t="s">
        <v>117</v>
      </c>
      <c r="B282" s="61"/>
      <c r="C282" s="60"/>
      <c r="D282" s="60"/>
      <c r="E282" s="60"/>
      <c r="F282" s="60"/>
      <c r="G282" s="60"/>
      <c r="H282" s="60"/>
      <c r="I282" s="60"/>
      <c r="J282" s="60"/>
      <c r="K282" s="60"/>
      <c r="L282" s="60"/>
    </row>
    <row r="283" spans="1:12">
      <c r="A283" s="58" t="s">
        <v>118</v>
      </c>
      <c r="B283" s="148">
        <v>0.30856956853114281</v>
      </c>
      <c r="C283" s="148">
        <v>0.30592380476726022</v>
      </c>
      <c r="D283" s="148">
        <v>0.30302735969242289</v>
      </c>
      <c r="E283" s="148">
        <v>0.29990556424167175</v>
      </c>
      <c r="F283" s="148">
        <v>0.29658411365765708</v>
      </c>
      <c r="G283" s="148">
        <v>0.29309493748178272</v>
      </c>
      <c r="H283" s="148">
        <v>0.28947363344454635</v>
      </c>
      <c r="I283" s="148">
        <v>0.28575081816042835</v>
      </c>
      <c r="J283" s="148">
        <v>0.28195060185435766</v>
      </c>
      <c r="K283" s="148">
        <v>0.27808944174294598</v>
      </c>
      <c r="L283" s="148">
        <v>0.27418372561273857</v>
      </c>
    </row>
    <row r="284" spans="1:12">
      <c r="A284" s="58" t="s">
        <v>119</v>
      </c>
      <c r="B284" s="148">
        <v>0.63146012406317487</v>
      </c>
      <c r="C284" s="148">
        <v>0.63402779821155486</v>
      </c>
      <c r="D284" s="148">
        <v>0.63651770728765722</v>
      </c>
      <c r="E284" s="148">
        <v>0.63895844650023803</v>
      </c>
      <c r="F284" s="148">
        <v>0.64134845608456692</v>
      </c>
      <c r="G284" s="148">
        <v>0.64367712010188716</v>
      </c>
      <c r="H284" s="148">
        <v>0.64592635247297081</v>
      </c>
      <c r="I284" s="148">
        <v>0.64807812511140528</v>
      </c>
      <c r="J284" s="148">
        <v>0.65012688931048646</v>
      </c>
      <c r="K284" s="148">
        <v>0.65206910136569118</v>
      </c>
      <c r="L284" s="148">
        <v>0.65390430944374323</v>
      </c>
    </row>
    <row r="285" spans="1:12">
      <c r="A285" s="58" t="s">
        <v>120</v>
      </c>
      <c r="B285" s="148">
        <v>5.9970307405682349E-2</v>
      </c>
      <c r="C285" s="148">
        <v>6.004839702118496E-2</v>
      </c>
      <c r="D285" s="148">
        <v>6.0454933019919881E-2</v>
      </c>
      <c r="E285" s="148">
        <v>6.1135989258090176E-2</v>
      </c>
      <c r="F285" s="148">
        <v>6.2067430257775974E-2</v>
      </c>
      <c r="G285" s="148">
        <v>6.3227942416330132E-2</v>
      </c>
      <c r="H285" s="148">
        <v>6.4600014082482837E-2</v>
      </c>
      <c r="I285" s="148">
        <v>6.6171056728166353E-2</v>
      </c>
      <c r="J285" s="148">
        <v>6.7922508835155895E-2</v>
      </c>
      <c r="K285" s="148">
        <v>6.9841456891362785E-2</v>
      </c>
      <c r="L285" s="148">
        <v>7.1911964943518245E-2</v>
      </c>
    </row>
    <row r="286" spans="1:12">
      <c r="A286" s="26"/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</row>
    <row r="287" spans="1:12">
      <c r="A287" s="52" t="s">
        <v>182</v>
      </c>
      <c r="B287" s="148">
        <v>0.58363127281170069</v>
      </c>
      <c r="C287" s="160">
        <v>0.57721791192873206</v>
      </c>
      <c r="D287" s="160">
        <v>0.57104820266701029</v>
      </c>
      <c r="E287" s="160">
        <v>0.56504700028193067</v>
      </c>
      <c r="F287" s="160">
        <v>0.55921479269631535</v>
      </c>
      <c r="G287" s="160">
        <v>0.55357394067651611</v>
      </c>
      <c r="H287" s="160">
        <v>0.54816411526087361</v>
      </c>
      <c r="I287" s="160">
        <v>0.54302384427510031</v>
      </c>
      <c r="J287" s="160">
        <v>0.53816126734979841</v>
      </c>
      <c r="K287" s="160">
        <v>0.53357979684300871</v>
      </c>
      <c r="L287" s="160">
        <v>0.52927574502555275</v>
      </c>
    </row>
    <row r="288" spans="1:12">
      <c r="A288" s="26"/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</row>
    <row r="289" spans="1:12">
      <c r="A289" s="52" t="s">
        <v>121</v>
      </c>
      <c r="B289" s="152">
        <v>24.772359761830149</v>
      </c>
      <c r="C289" s="152">
        <v>24.978231493274517</v>
      </c>
      <c r="D289" s="152">
        <v>25.195684604745846</v>
      </c>
      <c r="E289" s="152">
        <v>25.421340007701193</v>
      </c>
      <c r="F289" s="152">
        <v>25.653835001831279</v>
      </c>
      <c r="G289" s="152">
        <v>25.892378002719443</v>
      </c>
      <c r="H289" s="152">
        <v>26.137867952769</v>
      </c>
      <c r="I289" s="152">
        <v>26.389945286572786</v>
      </c>
      <c r="J289" s="152">
        <v>26.647035812346846</v>
      </c>
      <c r="K289" s="152">
        <v>26.908698437659254</v>
      </c>
      <c r="L289" s="152">
        <v>27.177302070734303</v>
      </c>
    </row>
    <row r="290" spans="1:12">
      <c r="A290" s="26"/>
      <c r="B290" s="148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</row>
    <row r="291" spans="1:12">
      <c r="A291" s="52" t="s">
        <v>183</v>
      </c>
      <c r="B291" s="148">
        <v>0.99299052481401684</v>
      </c>
      <c r="C291" s="150">
        <v>0.99140706631508801</v>
      </c>
      <c r="D291" s="150">
        <v>0.98995886956322177</v>
      </c>
      <c r="E291" s="150">
        <v>0.98860234335058095</v>
      </c>
      <c r="F291" s="150">
        <v>0.98732287826704368</v>
      </c>
      <c r="G291" s="150">
        <v>0.98611740974323459</v>
      </c>
      <c r="H291" s="150">
        <v>0.98495415742276404</v>
      </c>
      <c r="I291" s="150">
        <v>0.98383926395004484</v>
      </c>
      <c r="J291" s="150">
        <v>0.98276742363389802</v>
      </c>
      <c r="K291" s="150">
        <v>0.98172743403354135</v>
      </c>
      <c r="L291" s="150">
        <v>0.98071935391687215</v>
      </c>
    </row>
    <row r="292" spans="1:12">
      <c r="A292" s="26"/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</row>
    <row r="293" spans="1:12">
      <c r="A293" s="52" t="s">
        <v>184</v>
      </c>
      <c r="B293" s="148">
        <v>0.19434938996464832</v>
      </c>
      <c r="C293" s="150">
        <v>0.19628546744464162</v>
      </c>
      <c r="D293" s="150">
        <v>0.19950321674347327</v>
      </c>
      <c r="E293" s="150">
        <v>0.20385080020997939</v>
      </c>
      <c r="F293" s="150">
        <v>0.20927429150645455</v>
      </c>
      <c r="G293" s="150">
        <v>0.21572512633473948</v>
      </c>
      <c r="H293" s="150">
        <v>0.22316372414919122</v>
      </c>
      <c r="I293" s="150">
        <v>0.23156908930009115</v>
      </c>
      <c r="J293" s="150">
        <v>0.24090215941529167</v>
      </c>
      <c r="K293" s="150">
        <v>0.25114745980151687</v>
      </c>
      <c r="L293" s="150">
        <v>0.26227656212202705</v>
      </c>
    </row>
    <row r="294" spans="1:12">
      <c r="A294" s="26"/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</row>
    <row r="295" spans="1:12">
      <c r="A295" s="52" t="s">
        <v>185</v>
      </c>
      <c r="B295" s="148">
        <v>0.40593701170945168</v>
      </c>
      <c r="C295" s="150">
        <v>0.39984022250495604</v>
      </c>
      <c r="D295" s="150">
        <v>0.3932497210929467</v>
      </c>
      <c r="E295" s="150">
        <v>0.38636702658665045</v>
      </c>
      <c r="F295" s="150">
        <v>0.37950615516208402</v>
      </c>
      <c r="G295" s="150">
        <v>0.37284936728485318</v>
      </c>
      <c r="H295" s="150">
        <v>0.36646523772001832</v>
      </c>
      <c r="I295" s="150">
        <v>0.36043918556095345</v>
      </c>
      <c r="J295" s="150">
        <v>0.35476435726069155</v>
      </c>
      <c r="K295" s="150">
        <v>0.34942570339693324</v>
      </c>
      <c r="L295" s="150">
        <v>0.34441803165660795</v>
      </c>
    </row>
    <row r="296" spans="1:12">
      <c r="A296" s="26"/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</row>
    <row r="297" spans="1:12">
      <c r="A297" s="52" t="s">
        <v>186</v>
      </c>
      <c r="B297" s="150">
        <v>0.52623331689526132</v>
      </c>
      <c r="C297" s="150">
        <v>0.52576557796566659</v>
      </c>
      <c r="D297" s="150">
        <v>0.52524205249294309</v>
      </c>
      <c r="E297" s="150">
        <v>0.52469659515264688</v>
      </c>
      <c r="F297" s="150">
        <v>0.52414306607113403</v>
      </c>
      <c r="G297" s="150">
        <v>0.52358426597645003</v>
      </c>
      <c r="H297" s="150">
        <v>0.52301606105642551</v>
      </c>
      <c r="I297" s="150">
        <v>0.52243318184411369</v>
      </c>
      <c r="J297" s="150">
        <v>0.52183537879101116</v>
      </c>
      <c r="K297" s="150">
        <v>0.52121206570888901</v>
      </c>
      <c r="L297" s="150">
        <v>0.52055261434057865</v>
      </c>
    </row>
    <row r="298" spans="1:12">
      <c r="A298" s="43" t="s">
        <v>167</v>
      </c>
      <c r="B298" s="68"/>
    </row>
    <row r="299" spans="1:12">
      <c r="A299" s="65" t="s">
        <v>426</v>
      </c>
      <c r="B299" s="66"/>
    </row>
    <row r="300" spans="1:12">
      <c r="A300" s="65" t="s">
        <v>427</v>
      </c>
      <c r="B300" s="66"/>
    </row>
    <row r="301" spans="1:12">
      <c r="A301" s="65" t="s">
        <v>428</v>
      </c>
      <c r="B301" s="66"/>
    </row>
    <row r="302" spans="1:12">
      <c r="A302" s="65" t="s">
        <v>429</v>
      </c>
      <c r="B302" s="66"/>
    </row>
    <row r="303" spans="1:12">
      <c r="A303" s="33" t="s">
        <v>430</v>
      </c>
      <c r="B303" s="17"/>
    </row>
    <row r="305" spans="1:12">
      <c r="A305" s="67" t="s">
        <v>111</v>
      </c>
    </row>
    <row r="306" spans="1:12" s="51" customFormat="1" ht="26.25" customHeight="1">
      <c r="A306" s="530" t="s">
        <v>130</v>
      </c>
      <c r="B306" s="526">
        <v>2010</v>
      </c>
      <c r="C306" s="526">
        <v>2011</v>
      </c>
      <c r="D306" s="526">
        <v>2012</v>
      </c>
      <c r="E306" s="526">
        <v>2013</v>
      </c>
      <c r="F306" s="526">
        <v>2014</v>
      </c>
      <c r="G306" s="526">
        <v>2015</v>
      </c>
      <c r="H306" s="526">
        <v>2016</v>
      </c>
      <c r="I306" s="526">
        <v>2017</v>
      </c>
      <c r="J306" s="526">
        <v>2018</v>
      </c>
      <c r="K306" s="526">
        <v>2019</v>
      </c>
      <c r="L306" s="526">
        <v>2020</v>
      </c>
    </row>
    <row r="307" spans="1:12" s="51" customFormat="1" ht="26.25" customHeight="1">
      <c r="A307" s="530" t="s">
        <v>114</v>
      </c>
      <c r="B307" s="526"/>
      <c r="C307" s="526"/>
      <c r="D307" s="526"/>
      <c r="E307" s="526"/>
      <c r="F307" s="526"/>
      <c r="G307" s="526"/>
      <c r="H307" s="526"/>
      <c r="I307" s="526"/>
      <c r="J307" s="526"/>
      <c r="K307" s="526"/>
      <c r="L307" s="526"/>
    </row>
    <row r="308" spans="1:12">
      <c r="A308" s="52" t="s">
        <v>115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</row>
    <row r="309" spans="1:12">
      <c r="A309" s="55" t="s">
        <v>116</v>
      </c>
      <c r="B309" s="57">
        <v>413657</v>
      </c>
      <c r="C309" s="57">
        <v>419919</v>
      </c>
      <c r="D309" s="57">
        <v>426223</v>
      </c>
      <c r="E309" s="57">
        <v>432543</v>
      </c>
      <c r="F309" s="57">
        <v>438868</v>
      </c>
      <c r="G309" s="57">
        <v>445175</v>
      </c>
      <c r="H309" s="57">
        <v>451476</v>
      </c>
      <c r="I309" s="57">
        <v>457737</v>
      </c>
      <c r="J309" s="57">
        <v>463957</v>
      </c>
      <c r="K309" s="57">
        <v>470129</v>
      </c>
      <c r="L309" s="57">
        <v>476257</v>
      </c>
    </row>
    <row r="310" spans="1:12">
      <c r="A310" s="55" t="s">
        <v>6</v>
      </c>
      <c r="B310" s="57">
        <v>201386</v>
      </c>
      <c r="C310" s="57">
        <v>204434</v>
      </c>
      <c r="D310" s="57">
        <v>207521</v>
      </c>
      <c r="E310" s="57">
        <v>210626</v>
      </c>
      <c r="F310" s="57">
        <v>213740</v>
      </c>
      <c r="G310" s="57">
        <v>216848</v>
      </c>
      <c r="H310" s="57">
        <v>219963</v>
      </c>
      <c r="I310" s="57">
        <v>223055</v>
      </c>
      <c r="J310" s="57">
        <v>226131</v>
      </c>
      <c r="K310" s="57">
        <v>229180</v>
      </c>
      <c r="L310" s="57">
        <v>232206</v>
      </c>
    </row>
    <row r="311" spans="1:12">
      <c r="A311" s="58" t="s">
        <v>7</v>
      </c>
      <c r="B311" s="57">
        <v>212271</v>
      </c>
      <c r="C311" s="57">
        <v>215485</v>
      </c>
      <c r="D311" s="57">
        <v>218702</v>
      </c>
      <c r="E311" s="57">
        <v>221917</v>
      </c>
      <c r="F311" s="57">
        <v>225128</v>
      </c>
      <c r="G311" s="57">
        <v>228327</v>
      </c>
      <c r="H311" s="57">
        <v>231513</v>
      </c>
      <c r="I311" s="57">
        <v>234682</v>
      </c>
      <c r="J311" s="57">
        <v>237826</v>
      </c>
      <c r="K311" s="57">
        <v>240949</v>
      </c>
      <c r="L311" s="57">
        <v>244051</v>
      </c>
    </row>
    <row r="312" spans="1:12">
      <c r="A312" s="52" t="s">
        <v>117</v>
      </c>
      <c r="B312" s="61"/>
      <c r="C312" s="60"/>
      <c r="D312" s="60"/>
      <c r="E312" s="60"/>
      <c r="F312" s="60"/>
      <c r="G312" s="60"/>
      <c r="H312" s="60"/>
      <c r="I312" s="60"/>
      <c r="J312" s="60"/>
      <c r="K312" s="60"/>
      <c r="L312" s="60"/>
    </row>
    <row r="313" spans="1:12">
      <c r="A313" s="58" t="s">
        <v>118</v>
      </c>
      <c r="B313" s="148">
        <v>0.33082481379500406</v>
      </c>
      <c r="C313" s="148">
        <v>0.32704640656888589</v>
      </c>
      <c r="D313" s="148">
        <v>0.32292720008070891</v>
      </c>
      <c r="E313" s="148">
        <v>0.31853249272326684</v>
      </c>
      <c r="F313" s="148">
        <v>0.31391443440852373</v>
      </c>
      <c r="G313" s="148">
        <v>0.30913236367720559</v>
      </c>
      <c r="H313" s="148">
        <v>0.30420443168629119</v>
      </c>
      <c r="I313" s="148">
        <v>0.29920019574559192</v>
      </c>
      <c r="J313" s="148">
        <v>0.29417165814935436</v>
      </c>
      <c r="K313" s="148">
        <v>0.289169568352516</v>
      </c>
      <c r="L313" s="148">
        <v>0.28427718647704914</v>
      </c>
    </row>
    <row r="314" spans="1:12">
      <c r="A314" s="58" t="s">
        <v>119</v>
      </c>
      <c r="B314" s="148">
        <v>0.58846580621142641</v>
      </c>
      <c r="C314" s="148">
        <v>0.59278813294944976</v>
      </c>
      <c r="D314" s="148">
        <v>0.5971686183054411</v>
      </c>
      <c r="E314" s="148">
        <v>0.60161186286681323</v>
      </c>
      <c r="F314" s="148">
        <v>0.6061002397076114</v>
      </c>
      <c r="G314" s="148">
        <v>0.61060032571460665</v>
      </c>
      <c r="H314" s="148">
        <v>0.61507588443239503</v>
      </c>
      <c r="I314" s="148">
        <v>0.61949328981489371</v>
      </c>
      <c r="J314" s="148">
        <v>0.62381212051978951</v>
      </c>
      <c r="K314" s="148">
        <v>0.62797870371749032</v>
      </c>
      <c r="L314" s="148">
        <v>0.63191302175086139</v>
      </c>
    </row>
    <row r="315" spans="1:12">
      <c r="A315" s="58" t="s">
        <v>120</v>
      </c>
      <c r="B315" s="148">
        <v>8.0709379993569558E-2</v>
      </c>
      <c r="C315" s="148">
        <v>8.0165460481664327E-2</v>
      </c>
      <c r="D315" s="148">
        <v>7.9904181613850031E-2</v>
      </c>
      <c r="E315" s="148">
        <v>7.9855644409919935E-2</v>
      </c>
      <c r="F315" s="148">
        <v>7.9985325883864852E-2</v>
      </c>
      <c r="G315" s="148">
        <v>8.0267310608187786E-2</v>
      </c>
      <c r="H315" s="148">
        <v>8.0719683881313731E-2</v>
      </c>
      <c r="I315" s="148">
        <v>8.1306514439514393E-2</v>
      </c>
      <c r="J315" s="148">
        <v>8.2016221330856093E-2</v>
      </c>
      <c r="K315" s="148">
        <v>8.2851727929993679E-2</v>
      </c>
      <c r="L315" s="148">
        <v>8.3809791772089443E-2</v>
      </c>
    </row>
    <row r="316" spans="1:12">
      <c r="A316" s="26"/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</row>
    <row r="317" spans="1:12">
      <c r="A317" s="52" t="s">
        <v>182</v>
      </c>
      <c r="B317" s="148">
        <v>0.69933408100302763</v>
      </c>
      <c r="C317" s="150">
        <v>0.6869433519602447</v>
      </c>
      <c r="D317" s="150">
        <v>0.67456890624570276</v>
      </c>
      <c r="E317" s="150">
        <v>0.66220126583737793</v>
      </c>
      <c r="F317" s="150">
        <v>0.64989210445191314</v>
      </c>
      <c r="G317" s="150">
        <v>0.6377325033845429</v>
      </c>
      <c r="H317" s="150">
        <v>0.62581565187329846</v>
      </c>
      <c r="I317" s="150">
        <v>0.6142224886710278</v>
      </c>
      <c r="J317" s="150">
        <v>0.6030467621673542</v>
      </c>
      <c r="K317" s="150">
        <v>0.59241068857945134</v>
      </c>
      <c r="L317" s="150">
        <v>0.58249627018172268</v>
      </c>
    </row>
    <row r="318" spans="1:12">
      <c r="A318" s="26"/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</row>
    <row r="319" spans="1:12">
      <c r="A319" s="52" t="s">
        <v>121</v>
      </c>
      <c r="B319" s="152">
        <v>23.19875543559754</v>
      </c>
      <c r="C319" s="152">
        <v>23.385435038212815</v>
      </c>
      <c r="D319" s="152">
        <v>23.592376423115724</v>
      </c>
      <c r="E319" s="152">
        <v>23.817057659694743</v>
      </c>
      <c r="F319" s="152">
        <v>24.058831888588887</v>
      </c>
      <c r="G319" s="152">
        <v>24.319283823324508</v>
      </c>
      <c r="H319" s="152">
        <v>24.593609176566982</v>
      </c>
      <c r="I319" s="152">
        <v>24.879868826127694</v>
      </c>
      <c r="J319" s="152">
        <v>25.181702070449045</v>
      </c>
      <c r="K319" s="152">
        <v>25.495714662447256</v>
      </c>
      <c r="L319" s="152">
        <v>25.818399275924488</v>
      </c>
    </row>
    <row r="320" spans="1:12">
      <c r="A320" s="26"/>
      <c r="B320" s="148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</row>
    <row r="321" spans="1:12">
      <c r="A321" s="52" t="s">
        <v>183</v>
      </c>
      <c r="B321" s="148">
        <v>0.94872121015117472</v>
      </c>
      <c r="C321" s="150">
        <v>0.94871568786690486</v>
      </c>
      <c r="D321" s="150">
        <v>0.94887563899735716</v>
      </c>
      <c r="E321" s="150">
        <v>0.94912061716767981</v>
      </c>
      <c r="F321" s="150">
        <v>0.94941544365871855</v>
      </c>
      <c r="G321" s="150">
        <v>0.94972561282721712</v>
      </c>
      <c r="H321" s="150">
        <v>0.95011079291443679</v>
      </c>
      <c r="I321" s="150">
        <v>0.95045636222633179</v>
      </c>
      <c r="J321" s="150">
        <v>0.95082539335480565</v>
      </c>
      <c r="K321" s="150">
        <v>0.95115563874512865</v>
      </c>
      <c r="L321" s="150">
        <v>0.9514650626303518</v>
      </c>
    </row>
    <row r="322" spans="1:12">
      <c r="A322" s="26"/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</row>
    <row r="323" spans="1:12">
      <c r="A323" s="52" t="s">
        <v>184</v>
      </c>
      <c r="B323" s="148">
        <v>0.24396410616158073</v>
      </c>
      <c r="C323" s="150">
        <v>0.24511952698914319</v>
      </c>
      <c r="D323" s="150">
        <v>0.24743713627678202</v>
      </c>
      <c r="E323" s="150">
        <v>0.25069858251257449</v>
      </c>
      <c r="F323" s="150">
        <v>0.25479977062721842</v>
      </c>
      <c r="G323" s="150">
        <v>0.25965353369472016</v>
      </c>
      <c r="H323" s="150">
        <v>0.26534683743383258</v>
      </c>
      <c r="I323" s="150">
        <v>0.27174619400533023</v>
      </c>
      <c r="J323" s="150">
        <v>0.27880395360594362</v>
      </c>
      <c r="K323" s="150">
        <v>0.28651606876209113</v>
      </c>
      <c r="L323" s="150">
        <v>0.29481715648981821</v>
      </c>
    </row>
    <row r="324" spans="1:12">
      <c r="A324" s="26"/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</row>
    <row r="325" spans="1:12">
      <c r="A325" s="52" t="s">
        <v>185</v>
      </c>
      <c r="B325" s="148">
        <v>0.4429975829026187</v>
      </c>
      <c r="C325" s="150">
        <v>0.43208072177408019</v>
      </c>
      <c r="D325" s="150">
        <v>0.42174000955847213</v>
      </c>
      <c r="E325" s="150">
        <v>0.41203052278385105</v>
      </c>
      <c r="F325" s="150">
        <v>0.40304098331621269</v>
      </c>
      <c r="G325" s="150">
        <v>0.39453379841859415</v>
      </c>
      <c r="H325" s="150">
        <v>0.38631584346309689</v>
      </c>
      <c r="I325" s="150">
        <v>0.37851535578006018</v>
      </c>
      <c r="J325" s="150">
        <v>0.37110230946691253</v>
      </c>
      <c r="K325" s="150">
        <v>0.36406629006788543</v>
      </c>
      <c r="L325" s="150">
        <v>0.35747049012060561</v>
      </c>
    </row>
    <row r="326" spans="1:12">
      <c r="A326" s="26"/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</row>
    <row r="327" spans="1:12">
      <c r="A327" s="52" t="s">
        <v>186</v>
      </c>
      <c r="B327" s="150">
        <v>0.49310080039195181</v>
      </c>
      <c r="C327" s="150">
        <v>0.49533378193377731</v>
      </c>
      <c r="D327" s="150">
        <v>0.49749887975418605</v>
      </c>
      <c r="E327" s="150">
        <v>0.4995921898727903</v>
      </c>
      <c r="F327" s="150">
        <v>0.5015990902952987</v>
      </c>
      <c r="G327" s="150">
        <v>0.50349279761044463</v>
      </c>
      <c r="H327" s="150">
        <v>0.50529343924531234</v>
      </c>
      <c r="I327" s="150">
        <v>0.50697539649397905</v>
      </c>
      <c r="J327" s="150">
        <v>0.50851042358699217</v>
      </c>
      <c r="K327" s="150">
        <v>0.5098755338266604</v>
      </c>
      <c r="L327" s="150">
        <v>0.51097516502698204</v>
      </c>
    </row>
    <row r="328" spans="1:12">
      <c r="A328" s="43" t="s">
        <v>167</v>
      </c>
      <c r="B328" s="68"/>
    </row>
    <row r="329" spans="1:12">
      <c r="A329" s="65" t="s">
        <v>426</v>
      </c>
      <c r="B329" s="66"/>
    </row>
    <row r="330" spans="1:12">
      <c r="A330" s="65" t="s">
        <v>427</v>
      </c>
      <c r="B330" s="66"/>
    </row>
    <row r="331" spans="1:12">
      <c r="A331" s="65" t="s">
        <v>428</v>
      </c>
      <c r="B331" s="66"/>
    </row>
    <row r="332" spans="1:12">
      <c r="A332" s="65" t="s">
        <v>429</v>
      </c>
      <c r="B332" s="66"/>
    </row>
    <row r="333" spans="1:12">
      <c r="A333" s="33" t="s">
        <v>430</v>
      </c>
      <c r="B333" s="17"/>
    </row>
    <row r="335" spans="1:12">
      <c r="A335" s="67" t="s">
        <v>111</v>
      </c>
    </row>
    <row r="336" spans="1:12" s="51" customFormat="1" ht="24.75" customHeight="1">
      <c r="A336" s="531" t="s">
        <v>131</v>
      </c>
      <c r="B336" s="526">
        <v>2010</v>
      </c>
      <c r="C336" s="526">
        <v>2011</v>
      </c>
      <c r="D336" s="526">
        <v>2012</v>
      </c>
      <c r="E336" s="526">
        <v>2013</v>
      </c>
      <c r="F336" s="526">
        <v>2014</v>
      </c>
      <c r="G336" s="526">
        <v>2015</v>
      </c>
      <c r="H336" s="526">
        <v>2016</v>
      </c>
      <c r="I336" s="526">
        <v>2017</v>
      </c>
      <c r="J336" s="526">
        <v>2018</v>
      </c>
      <c r="K336" s="526">
        <v>2019</v>
      </c>
      <c r="L336" s="526">
        <v>2020</v>
      </c>
    </row>
    <row r="337" spans="1:12" s="51" customFormat="1" ht="24.75" customHeight="1">
      <c r="A337" s="532"/>
      <c r="B337" s="526"/>
      <c r="C337" s="526"/>
      <c r="D337" s="526"/>
      <c r="E337" s="526"/>
      <c r="F337" s="526"/>
      <c r="G337" s="526"/>
      <c r="H337" s="526"/>
      <c r="I337" s="526"/>
      <c r="J337" s="526"/>
      <c r="K337" s="526"/>
      <c r="L337" s="526"/>
    </row>
    <row r="338" spans="1:12">
      <c r="A338" s="52" t="s">
        <v>115</v>
      </c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</row>
    <row r="339" spans="1:12">
      <c r="A339" s="55" t="s">
        <v>116</v>
      </c>
      <c r="B339" s="57">
        <v>467671</v>
      </c>
      <c r="C339" s="57">
        <v>473331</v>
      </c>
      <c r="D339" s="57">
        <v>478964</v>
      </c>
      <c r="E339" s="57">
        <v>484529</v>
      </c>
      <c r="F339" s="57">
        <v>490039</v>
      </c>
      <c r="G339" s="57">
        <v>495464</v>
      </c>
      <c r="H339" s="57">
        <v>500794</v>
      </c>
      <c r="I339" s="57">
        <v>506035</v>
      </c>
      <c r="J339" s="57">
        <v>511184</v>
      </c>
      <c r="K339" s="57">
        <v>516231</v>
      </c>
      <c r="L339" s="57">
        <v>521154</v>
      </c>
    </row>
    <row r="340" spans="1:12">
      <c r="A340" s="55" t="s">
        <v>6</v>
      </c>
      <c r="B340" s="57">
        <v>230035</v>
      </c>
      <c r="C340" s="57">
        <v>232880</v>
      </c>
      <c r="D340" s="57">
        <v>235717</v>
      </c>
      <c r="E340" s="57">
        <v>238516</v>
      </c>
      <c r="F340" s="57">
        <v>241282</v>
      </c>
      <c r="G340" s="57">
        <v>244001</v>
      </c>
      <c r="H340" s="57">
        <v>246669</v>
      </c>
      <c r="I340" s="57">
        <v>249285</v>
      </c>
      <c r="J340" s="57">
        <v>251854</v>
      </c>
      <c r="K340" s="57">
        <v>254366</v>
      </c>
      <c r="L340" s="57">
        <v>256819</v>
      </c>
    </row>
    <row r="341" spans="1:12">
      <c r="A341" s="58" t="s">
        <v>7</v>
      </c>
      <c r="B341" s="57">
        <v>237636</v>
      </c>
      <c r="C341" s="57">
        <v>240451</v>
      </c>
      <c r="D341" s="57">
        <v>243247</v>
      </c>
      <c r="E341" s="57">
        <v>246013</v>
      </c>
      <c r="F341" s="57">
        <v>248757</v>
      </c>
      <c r="G341" s="57">
        <v>251463</v>
      </c>
      <c r="H341" s="57">
        <v>254125</v>
      </c>
      <c r="I341" s="57">
        <v>256750</v>
      </c>
      <c r="J341" s="57">
        <v>259330</v>
      </c>
      <c r="K341" s="57">
        <v>261865</v>
      </c>
      <c r="L341" s="57">
        <v>264335</v>
      </c>
    </row>
    <row r="342" spans="1:12">
      <c r="A342" s="52" t="s">
        <v>117</v>
      </c>
      <c r="B342" s="61"/>
      <c r="C342" s="60"/>
      <c r="D342" s="60"/>
      <c r="E342" s="60"/>
      <c r="F342" s="60"/>
      <c r="G342" s="60"/>
      <c r="H342" s="60"/>
      <c r="I342" s="60"/>
      <c r="J342" s="60"/>
      <c r="K342" s="60"/>
      <c r="L342" s="60"/>
    </row>
    <row r="343" spans="1:12">
      <c r="A343" s="58" t="s">
        <v>118</v>
      </c>
      <c r="B343" s="148">
        <v>0.3290582482129531</v>
      </c>
      <c r="C343" s="148">
        <v>0.32519949042002322</v>
      </c>
      <c r="D343" s="148">
        <v>0.32118906640165024</v>
      </c>
      <c r="E343" s="148">
        <v>0.3170769964233307</v>
      </c>
      <c r="F343" s="148">
        <v>0.31289550423537721</v>
      </c>
      <c r="G343" s="148">
        <v>0.30870254952933007</v>
      </c>
      <c r="H343" s="148">
        <v>0.30452641205765246</v>
      </c>
      <c r="I343" s="148">
        <v>0.30037052773029532</v>
      </c>
      <c r="J343" s="148">
        <v>0.29627492253278664</v>
      </c>
      <c r="K343" s="148">
        <v>0.29223738985066761</v>
      </c>
      <c r="L343" s="148">
        <v>0.28827563445737731</v>
      </c>
    </row>
    <row r="344" spans="1:12">
      <c r="A344" s="58" t="s">
        <v>119</v>
      </c>
      <c r="B344" s="148">
        <v>0.5791357599680117</v>
      </c>
      <c r="C344" s="148">
        <v>0.58296414137252794</v>
      </c>
      <c r="D344" s="148">
        <v>0.58672885644850137</v>
      </c>
      <c r="E344" s="148">
        <v>0.59047652462494504</v>
      </c>
      <c r="F344" s="148">
        <v>0.5941404663710439</v>
      </c>
      <c r="G344" s="148">
        <v>0.59774272197374578</v>
      </c>
      <c r="H344" s="148">
        <v>0.60123124478328416</v>
      </c>
      <c r="I344" s="148">
        <v>0.60460442459513675</v>
      </c>
      <c r="J344" s="148">
        <v>0.60783201352154992</v>
      </c>
      <c r="K344" s="148">
        <v>0.61092030505723216</v>
      </c>
      <c r="L344" s="148">
        <v>0.61386461583332375</v>
      </c>
    </row>
    <row r="345" spans="1:12">
      <c r="A345" s="58" t="s">
        <v>120</v>
      </c>
      <c r="B345" s="148">
        <v>9.1805991819035176E-2</v>
      </c>
      <c r="C345" s="148">
        <v>9.1836368207448907E-2</v>
      </c>
      <c r="D345" s="148">
        <v>9.2082077149848424E-2</v>
      </c>
      <c r="E345" s="148">
        <v>9.2446478951724254E-2</v>
      </c>
      <c r="F345" s="148">
        <v>9.2964029393578881E-2</v>
      </c>
      <c r="G345" s="148">
        <v>9.3554728496924089E-2</v>
      </c>
      <c r="H345" s="148">
        <v>9.4242343159063408E-2</v>
      </c>
      <c r="I345" s="148">
        <v>9.5025047674567958E-2</v>
      </c>
      <c r="J345" s="148">
        <v>9.5893063945663395E-2</v>
      </c>
      <c r="K345" s="148">
        <v>9.6842305092100248E-2</v>
      </c>
      <c r="L345" s="148">
        <v>9.7859749709298977E-2</v>
      </c>
    </row>
    <row r="346" spans="1:12">
      <c r="A346" s="26"/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</row>
    <row r="347" spans="1:12">
      <c r="A347" s="52" t="s">
        <v>182</v>
      </c>
      <c r="B347" s="148">
        <v>0.72671084937879604</v>
      </c>
      <c r="C347" s="150">
        <v>0.7153713736930799</v>
      </c>
      <c r="D347" s="150">
        <v>0.70436478282839066</v>
      </c>
      <c r="E347" s="150">
        <v>0.69354742872322206</v>
      </c>
      <c r="F347" s="150">
        <v>0.68310367093476942</v>
      </c>
      <c r="G347" s="150">
        <v>0.67296056185845488</v>
      </c>
      <c r="H347" s="150">
        <v>0.66325354624650856</v>
      </c>
      <c r="I347" s="150">
        <v>0.65397400237292902</v>
      </c>
      <c r="J347" s="150">
        <v>0.64519139787714752</v>
      </c>
      <c r="K347" s="150">
        <v>0.63687471462635081</v>
      </c>
      <c r="L347" s="150">
        <v>0.62902368731987568</v>
      </c>
    </row>
    <row r="348" spans="1:12">
      <c r="A348" s="26"/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</row>
    <row r="349" spans="1:12">
      <c r="A349" s="52" t="s">
        <v>121</v>
      </c>
      <c r="B349" s="152">
        <v>23.104294888948353</v>
      </c>
      <c r="C349" s="152">
        <v>23.29607072691552</v>
      </c>
      <c r="D349" s="152">
        <v>23.506801848049282</v>
      </c>
      <c r="E349" s="152">
        <v>23.731567689984903</v>
      </c>
      <c r="F349" s="152">
        <v>23.970813279032456</v>
      </c>
      <c r="G349" s="152">
        <v>24.227881366537353</v>
      </c>
      <c r="H349" s="152">
        <v>24.496191646191647</v>
      </c>
      <c r="I349" s="152">
        <v>24.774242241275207</v>
      </c>
      <c r="J349" s="152">
        <v>25.062645295485133</v>
      </c>
      <c r="K349" s="152">
        <v>25.365393880992531</v>
      </c>
      <c r="L349" s="152">
        <v>25.67402921268258</v>
      </c>
    </row>
    <row r="350" spans="1:12">
      <c r="A350" s="26"/>
      <c r="B350" s="148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</row>
    <row r="351" spans="1:12">
      <c r="A351" s="52" t="s">
        <v>183</v>
      </c>
      <c r="B351" s="148">
        <v>0.9680141056068946</v>
      </c>
      <c r="C351" s="150">
        <v>0.96851333535730777</v>
      </c>
      <c r="D351" s="150">
        <v>0.96904381143446783</v>
      </c>
      <c r="E351" s="150">
        <v>0.96952600065850181</v>
      </c>
      <c r="F351" s="150">
        <v>0.96995059435513376</v>
      </c>
      <c r="G351" s="150">
        <v>0.97032565427120487</v>
      </c>
      <c r="H351" s="150">
        <v>0.97066010821446136</v>
      </c>
      <c r="I351" s="150">
        <v>0.97092502434274586</v>
      </c>
      <c r="J351" s="150">
        <v>0.97117186596228744</v>
      </c>
      <c r="K351" s="150">
        <v>0.97136310694441796</v>
      </c>
      <c r="L351" s="150">
        <v>0.97156638356630787</v>
      </c>
    </row>
    <row r="352" spans="1:12">
      <c r="A352" s="26"/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</row>
    <row r="353" spans="1:12">
      <c r="A353" s="52" t="s">
        <v>184</v>
      </c>
      <c r="B353" s="148">
        <v>0.27899617261568255</v>
      </c>
      <c r="C353" s="150">
        <v>0.28240009874810784</v>
      </c>
      <c r="D353" s="150">
        <v>0.28669119463331555</v>
      </c>
      <c r="E353" s="150">
        <v>0.29155845423834725</v>
      </c>
      <c r="F353" s="150">
        <v>0.29710886904800726</v>
      </c>
      <c r="G353" s="150">
        <v>0.30305784205399117</v>
      </c>
      <c r="H353" s="150">
        <v>0.30947182059604605</v>
      </c>
      <c r="I353" s="150">
        <v>0.31635942578191817</v>
      </c>
      <c r="J353" s="150">
        <v>0.32366243867653566</v>
      </c>
      <c r="K353" s="150">
        <v>0.33138232291763331</v>
      </c>
      <c r="L353" s="150">
        <v>0.33946590697302909</v>
      </c>
    </row>
    <row r="354" spans="1:12">
      <c r="A354" s="26"/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</row>
    <row r="355" spans="1:12">
      <c r="A355" s="52" t="s">
        <v>185</v>
      </c>
      <c r="B355" s="148">
        <v>0.45507024804280782</v>
      </c>
      <c r="C355" s="150">
        <v>0.44612510702332459</v>
      </c>
      <c r="D355" s="150">
        <v>0.43743506769990631</v>
      </c>
      <c r="E355" s="150">
        <v>0.42904713974165409</v>
      </c>
      <c r="F355" s="150">
        <v>0.42110570207701398</v>
      </c>
      <c r="G355" s="150">
        <v>0.41353463095887955</v>
      </c>
      <c r="H355" s="150">
        <v>0.40616311771795904</v>
      </c>
      <c r="I355" s="150">
        <v>0.39902797929104328</v>
      </c>
      <c r="J355" s="150">
        <v>0.39215440727580109</v>
      </c>
      <c r="K355" s="150">
        <v>0.38550854598443091</v>
      </c>
      <c r="L355" s="150">
        <v>0.37908801307858608</v>
      </c>
    </row>
    <row r="356" spans="1:12">
      <c r="A356" s="26"/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</row>
    <row r="357" spans="1:12">
      <c r="A357" s="52" t="s">
        <v>186</v>
      </c>
      <c r="B357" s="150">
        <v>0.47892996010705446</v>
      </c>
      <c r="C357" s="150">
        <v>0.48088383911898891</v>
      </c>
      <c r="D357" s="150">
        <v>0.48276032181280754</v>
      </c>
      <c r="E357" s="150">
        <v>0.48460853694723449</v>
      </c>
      <c r="F357" s="150">
        <v>0.48638229275960071</v>
      </c>
      <c r="G357" s="150">
        <v>0.48809168744507142</v>
      </c>
      <c r="H357" s="150">
        <v>0.48971962616822429</v>
      </c>
      <c r="I357" s="150">
        <v>0.49125219084712757</v>
      </c>
      <c r="J357" s="150">
        <v>0.49267728376971426</v>
      </c>
      <c r="K357" s="150">
        <v>0.49399117866076031</v>
      </c>
      <c r="L357" s="150">
        <v>0.49520873134469517</v>
      </c>
    </row>
    <row r="358" spans="1:12">
      <c r="A358" s="43" t="s">
        <v>167</v>
      </c>
      <c r="B358" s="68"/>
    </row>
    <row r="359" spans="1:12">
      <c r="A359" s="65" t="s">
        <v>426</v>
      </c>
      <c r="B359" s="66"/>
    </row>
    <row r="360" spans="1:12">
      <c r="A360" s="65" t="s">
        <v>427</v>
      </c>
      <c r="B360" s="66"/>
    </row>
    <row r="361" spans="1:12">
      <c r="A361" s="65" t="s">
        <v>428</v>
      </c>
      <c r="B361" s="66"/>
    </row>
    <row r="362" spans="1:12">
      <c r="A362" s="65" t="s">
        <v>429</v>
      </c>
      <c r="B362" s="66"/>
    </row>
    <row r="363" spans="1:12">
      <c r="A363" s="33" t="s">
        <v>430</v>
      </c>
      <c r="B363" s="17"/>
    </row>
    <row r="365" spans="1:12">
      <c r="A365" s="67" t="s">
        <v>111</v>
      </c>
    </row>
    <row r="366" spans="1:12" s="51" customFormat="1" ht="25.5" customHeight="1">
      <c r="A366" s="530" t="s">
        <v>132</v>
      </c>
      <c r="B366" s="526">
        <v>2010</v>
      </c>
      <c r="C366" s="526">
        <v>2011</v>
      </c>
      <c r="D366" s="526">
        <v>2012</v>
      </c>
      <c r="E366" s="526">
        <v>2013</v>
      </c>
      <c r="F366" s="526">
        <v>2014</v>
      </c>
      <c r="G366" s="526">
        <v>2015</v>
      </c>
      <c r="H366" s="526">
        <v>2016</v>
      </c>
      <c r="I366" s="526">
        <v>2017</v>
      </c>
      <c r="J366" s="526">
        <v>2018</v>
      </c>
      <c r="K366" s="526">
        <v>2019</v>
      </c>
      <c r="L366" s="526">
        <v>2020</v>
      </c>
    </row>
    <row r="367" spans="1:12" s="51" customFormat="1" ht="25.5" customHeight="1">
      <c r="A367" s="530" t="s">
        <v>114</v>
      </c>
      <c r="B367" s="526"/>
      <c r="C367" s="526"/>
      <c r="D367" s="526"/>
      <c r="E367" s="526"/>
      <c r="F367" s="526"/>
      <c r="G367" s="526"/>
      <c r="H367" s="526"/>
      <c r="I367" s="526"/>
      <c r="J367" s="526"/>
      <c r="K367" s="526"/>
      <c r="L367" s="526"/>
    </row>
    <row r="368" spans="1:12">
      <c r="A368" s="52" t="s">
        <v>115</v>
      </c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</row>
    <row r="369" spans="1:12">
      <c r="A369" s="55" t="s">
        <v>116</v>
      </c>
      <c r="B369" s="57">
        <v>805514</v>
      </c>
      <c r="C369" s="57">
        <v>817676</v>
      </c>
      <c r="D369" s="57">
        <v>829779</v>
      </c>
      <c r="E369" s="57">
        <v>841767</v>
      </c>
      <c r="F369" s="57">
        <v>853622</v>
      </c>
      <c r="G369" s="57">
        <v>865340</v>
      </c>
      <c r="H369" s="57">
        <v>876912</v>
      </c>
      <c r="I369" s="57">
        <v>888351</v>
      </c>
      <c r="J369" s="57">
        <v>899632</v>
      </c>
      <c r="K369" s="57">
        <v>910770</v>
      </c>
      <c r="L369" s="57">
        <v>921763</v>
      </c>
    </row>
    <row r="370" spans="1:12">
      <c r="A370" s="55" t="s">
        <v>6</v>
      </c>
      <c r="B370" s="57">
        <v>412503</v>
      </c>
      <c r="C370" s="57">
        <v>418219</v>
      </c>
      <c r="D370" s="57">
        <v>423926</v>
      </c>
      <c r="E370" s="57">
        <v>429585</v>
      </c>
      <c r="F370" s="57">
        <v>435194</v>
      </c>
      <c r="G370" s="57">
        <v>440739</v>
      </c>
      <c r="H370" s="57">
        <v>446206</v>
      </c>
      <c r="I370" s="57">
        <v>451612</v>
      </c>
      <c r="J370" s="57">
        <v>456945</v>
      </c>
      <c r="K370" s="57">
        <v>462202</v>
      </c>
      <c r="L370" s="57">
        <v>467390</v>
      </c>
    </row>
    <row r="371" spans="1:12">
      <c r="A371" s="58" t="s">
        <v>7</v>
      </c>
      <c r="B371" s="57">
        <v>393011</v>
      </c>
      <c r="C371" s="57">
        <v>399457</v>
      </c>
      <c r="D371" s="57">
        <v>405853</v>
      </c>
      <c r="E371" s="57">
        <v>412182</v>
      </c>
      <c r="F371" s="57">
        <v>418428</v>
      </c>
      <c r="G371" s="57">
        <v>424601</v>
      </c>
      <c r="H371" s="57">
        <v>430706</v>
      </c>
      <c r="I371" s="57">
        <v>436739</v>
      </c>
      <c r="J371" s="57">
        <v>442687</v>
      </c>
      <c r="K371" s="57">
        <v>448568</v>
      </c>
      <c r="L371" s="57">
        <v>454373</v>
      </c>
    </row>
    <row r="372" spans="1:12">
      <c r="A372" s="52" t="s">
        <v>117</v>
      </c>
      <c r="B372" s="61"/>
      <c r="C372" s="60"/>
      <c r="D372" s="60"/>
      <c r="E372" s="60"/>
      <c r="F372" s="60"/>
      <c r="G372" s="60"/>
      <c r="H372" s="60"/>
      <c r="I372" s="60"/>
      <c r="J372" s="60"/>
      <c r="K372" s="60"/>
      <c r="L372" s="60"/>
    </row>
    <row r="373" spans="1:12">
      <c r="A373" s="58" t="s">
        <v>118</v>
      </c>
      <c r="B373" s="148">
        <v>0.34533726291535594</v>
      </c>
      <c r="C373" s="148">
        <v>0.34289620827809547</v>
      </c>
      <c r="D373" s="148">
        <v>0.34003873320486538</v>
      </c>
      <c r="E373" s="148">
        <v>0.3368046026988466</v>
      </c>
      <c r="F373" s="148">
        <v>0.33323531961453662</v>
      </c>
      <c r="G373" s="148">
        <v>0.3293884484711212</v>
      </c>
      <c r="H373" s="148">
        <v>0.32531998649807509</v>
      </c>
      <c r="I373" s="148">
        <v>0.32108817348097768</v>
      </c>
      <c r="J373" s="148">
        <v>0.31673617656997527</v>
      </c>
      <c r="K373" s="148">
        <v>0.31227752341425385</v>
      </c>
      <c r="L373" s="148">
        <v>0.30772009724842503</v>
      </c>
    </row>
    <row r="374" spans="1:12">
      <c r="A374" s="58" t="s">
        <v>119</v>
      </c>
      <c r="B374" s="148">
        <v>0.59534036652373512</v>
      </c>
      <c r="C374" s="148">
        <v>0.5979801290486696</v>
      </c>
      <c r="D374" s="148">
        <v>0.60075634596681771</v>
      </c>
      <c r="E374" s="148">
        <v>0.60369793541443173</v>
      </c>
      <c r="F374" s="148">
        <v>0.606793170747708</v>
      </c>
      <c r="G374" s="148">
        <v>0.60999838213881252</v>
      </c>
      <c r="H374" s="148">
        <v>0.61327248344189611</v>
      </c>
      <c r="I374" s="148">
        <v>0.61656147176059917</v>
      </c>
      <c r="J374" s="148">
        <v>0.61983788927027939</v>
      </c>
      <c r="K374" s="148">
        <v>0.62308486225940685</v>
      </c>
      <c r="L374" s="148">
        <v>0.62630090381150039</v>
      </c>
    </row>
    <row r="375" spans="1:12">
      <c r="A375" s="58" t="s">
        <v>120</v>
      </c>
      <c r="B375" s="148">
        <v>5.9322370560908937E-2</v>
      </c>
      <c r="C375" s="148">
        <v>5.9123662673234878E-2</v>
      </c>
      <c r="D375" s="148">
        <v>5.9204920828316937E-2</v>
      </c>
      <c r="E375" s="148">
        <v>5.9497461886721621E-2</v>
      </c>
      <c r="F375" s="148">
        <v>5.9971509637755355E-2</v>
      </c>
      <c r="G375" s="148">
        <v>6.0613169390066335E-2</v>
      </c>
      <c r="H375" s="148">
        <v>6.1407530060028831E-2</v>
      </c>
      <c r="I375" s="148">
        <v>6.2350354758423189E-2</v>
      </c>
      <c r="J375" s="148">
        <v>6.3425934159745317E-2</v>
      </c>
      <c r="K375" s="148">
        <v>6.4637614326339257E-2</v>
      </c>
      <c r="L375" s="148">
        <v>6.5978998940074612E-2</v>
      </c>
    </row>
    <row r="376" spans="1:12">
      <c r="A376" s="26"/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</row>
    <row r="377" spans="1:12">
      <c r="A377" s="52" t="s">
        <v>182</v>
      </c>
      <c r="B377" s="148">
        <v>0.67971139910959122</v>
      </c>
      <c r="C377" s="150">
        <v>0.67229637143780396</v>
      </c>
      <c r="D377" s="150">
        <v>0.66456835073571452</v>
      </c>
      <c r="E377" s="150">
        <v>0.6564575449699217</v>
      </c>
      <c r="F377" s="150">
        <v>0.64800800043245577</v>
      </c>
      <c r="G377" s="150">
        <v>0.6393486102270316</v>
      </c>
      <c r="H377" s="150">
        <v>0.63059655699478978</v>
      </c>
      <c r="I377" s="150">
        <v>0.621898295306204</v>
      </c>
      <c r="J377" s="150">
        <v>0.61332506016577415</v>
      </c>
      <c r="K377" s="150">
        <v>0.60491782190605248</v>
      </c>
      <c r="L377" s="150">
        <v>0.59667660371279452</v>
      </c>
    </row>
    <row r="378" spans="1:12">
      <c r="A378" s="26"/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</row>
    <row r="379" spans="1:12">
      <c r="A379" s="52" t="s">
        <v>121</v>
      </c>
      <c r="B379" s="152">
        <v>22.403586768141061</v>
      </c>
      <c r="C379" s="152">
        <v>22.530563621472712</v>
      </c>
      <c r="D379" s="152">
        <v>22.675958572058175</v>
      </c>
      <c r="E379" s="152">
        <v>22.83798539301468</v>
      </c>
      <c r="F379" s="152">
        <v>23.015694576246442</v>
      </c>
      <c r="G379" s="152">
        <v>23.213778765502905</v>
      </c>
      <c r="H379" s="152">
        <v>23.426722925457103</v>
      </c>
      <c r="I379" s="152">
        <v>23.65373206401766</v>
      </c>
      <c r="J379" s="152">
        <v>23.892905496886002</v>
      </c>
      <c r="K379" s="152">
        <v>24.146729482452546</v>
      </c>
      <c r="L379" s="152">
        <v>24.413509889373113</v>
      </c>
    </row>
    <row r="380" spans="1:12">
      <c r="A380" s="26"/>
      <c r="B380" s="148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</row>
    <row r="381" spans="1:12">
      <c r="A381" s="52" t="s">
        <v>183</v>
      </c>
      <c r="B381" s="148">
        <v>1.0495965761772572</v>
      </c>
      <c r="C381" s="150">
        <v>1.0469687600918247</v>
      </c>
      <c r="D381" s="150">
        <v>1.0445309015825928</v>
      </c>
      <c r="E381" s="150">
        <v>1.0422216399551654</v>
      </c>
      <c r="F381" s="150">
        <v>1.0400690202376515</v>
      </c>
      <c r="G381" s="150">
        <v>1.0380074469914107</v>
      </c>
      <c r="H381" s="150">
        <v>1.0359874252970704</v>
      </c>
      <c r="I381" s="150">
        <v>1.034054664227376</v>
      </c>
      <c r="J381" s="150">
        <v>1.0322078579221887</v>
      </c>
      <c r="K381" s="150">
        <v>1.0303944998305719</v>
      </c>
      <c r="L381" s="150">
        <v>1.0286482691533168</v>
      </c>
    </row>
    <row r="382" spans="1:12">
      <c r="A382" s="26"/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</row>
    <row r="383" spans="1:12">
      <c r="A383" s="52" t="s">
        <v>184</v>
      </c>
      <c r="B383" s="148">
        <v>0.17178097162207825</v>
      </c>
      <c r="C383" s="150">
        <v>0.17242436995769997</v>
      </c>
      <c r="D383" s="150">
        <v>0.17411228500444789</v>
      </c>
      <c r="E383" s="150">
        <v>0.17665275774132222</v>
      </c>
      <c r="F383" s="150">
        <v>0.17996744674942083</v>
      </c>
      <c r="G383" s="150">
        <v>0.18401728922615979</v>
      </c>
      <c r="H383" s="150">
        <v>0.18876039778881579</v>
      </c>
      <c r="I383" s="150">
        <v>0.19418452595893268</v>
      </c>
      <c r="J383" s="150">
        <v>0.20024846813080374</v>
      </c>
      <c r="K383" s="150">
        <v>0.20698772559622802</v>
      </c>
      <c r="L383" s="150">
        <v>0.21441238167427595</v>
      </c>
    </row>
    <row r="384" spans="1:12">
      <c r="A384" s="26"/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</row>
    <row r="385" spans="1:12">
      <c r="A385" s="52" t="s">
        <v>185</v>
      </c>
      <c r="B385" s="148">
        <v>0.4990437047285749</v>
      </c>
      <c r="C385" s="150">
        <v>0.49010467411126935</v>
      </c>
      <c r="D385" s="150">
        <v>0.480211677613816</v>
      </c>
      <c r="E385" s="150">
        <v>0.46970961563511632</v>
      </c>
      <c r="F385" s="150">
        <v>0.45911388923141133</v>
      </c>
      <c r="G385" s="150">
        <v>0.44869815834759613</v>
      </c>
      <c r="H385" s="150">
        <v>0.4386826858235966</v>
      </c>
      <c r="I385" s="150">
        <v>0.42928209966549447</v>
      </c>
      <c r="J385" s="150">
        <v>0.42042505155372256</v>
      </c>
      <c r="K385" s="150">
        <v>0.4120796144468617</v>
      </c>
      <c r="L385" s="150">
        <v>0.40420108261985377</v>
      </c>
    </row>
    <row r="386" spans="1:12">
      <c r="A386" s="26"/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</row>
    <row r="387" spans="1:12">
      <c r="A387" s="52" t="s">
        <v>186</v>
      </c>
      <c r="B387" s="150">
        <v>0.50022009562073322</v>
      </c>
      <c r="C387" s="150">
        <v>0.50104266541830533</v>
      </c>
      <c r="D387" s="150">
        <v>0.5019206461452792</v>
      </c>
      <c r="E387" s="150">
        <v>0.50287736970561547</v>
      </c>
      <c r="F387" s="150">
        <v>0.50391943177798804</v>
      </c>
      <c r="G387" s="150">
        <v>0.50500823125710959</v>
      </c>
      <c r="H387" s="150">
        <v>0.50612018406987602</v>
      </c>
      <c r="I387" s="150">
        <v>0.50721598025365267</v>
      </c>
      <c r="J387" s="150">
        <v>0.5082778577188849</v>
      </c>
      <c r="K387" s="150">
        <v>0.50928956144887727</v>
      </c>
      <c r="L387" s="150">
        <v>0.51025258983258248</v>
      </c>
    </row>
    <row r="388" spans="1:12">
      <c r="A388" s="43" t="s">
        <v>167</v>
      </c>
      <c r="B388" s="68"/>
    </row>
    <row r="389" spans="1:12">
      <c r="A389" s="65" t="s">
        <v>426</v>
      </c>
      <c r="B389" s="66"/>
    </row>
    <row r="390" spans="1:12">
      <c r="A390" s="65" t="s">
        <v>427</v>
      </c>
      <c r="B390" s="66"/>
    </row>
    <row r="391" spans="1:12">
      <c r="A391" s="65" t="s">
        <v>428</v>
      </c>
      <c r="B391" s="66"/>
    </row>
    <row r="392" spans="1:12">
      <c r="A392" s="65" t="s">
        <v>429</v>
      </c>
      <c r="B392" s="66"/>
    </row>
    <row r="393" spans="1:12">
      <c r="A393" s="33" t="s">
        <v>430</v>
      </c>
      <c r="B393" s="17"/>
    </row>
    <row r="395" spans="1:12">
      <c r="A395" s="67" t="s">
        <v>111</v>
      </c>
    </row>
    <row r="396" spans="1:12" s="51" customFormat="1" ht="26.25" customHeight="1">
      <c r="A396" s="530" t="s">
        <v>133</v>
      </c>
      <c r="B396" s="526">
        <v>2010</v>
      </c>
      <c r="C396" s="526">
        <v>2011</v>
      </c>
      <c r="D396" s="526">
        <v>2012</v>
      </c>
      <c r="E396" s="526">
        <v>2013</v>
      </c>
      <c r="F396" s="526">
        <v>2014</v>
      </c>
      <c r="G396" s="526">
        <v>2015</v>
      </c>
      <c r="H396" s="526">
        <v>2016</v>
      </c>
      <c r="I396" s="526">
        <v>2017</v>
      </c>
      <c r="J396" s="526">
        <v>2018</v>
      </c>
      <c r="K396" s="526">
        <v>2019</v>
      </c>
      <c r="L396" s="526">
        <v>2020</v>
      </c>
    </row>
    <row r="397" spans="1:12" s="51" customFormat="1" ht="26.25" customHeight="1">
      <c r="A397" s="530" t="s">
        <v>114</v>
      </c>
      <c r="B397" s="526"/>
      <c r="C397" s="526"/>
      <c r="D397" s="526"/>
      <c r="E397" s="526"/>
      <c r="F397" s="526"/>
      <c r="G397" s="526"/>
      <c r="H397" s="526"/>
      <c r="I397" s="526"/>
      <c r="J397" s="526"/>
      <c r="K397" s="526"/>
      <c r="L397" s="526"/>
    </row>
    <row r="398" spans="1:12">
      <c r="A398" s="52" t="s">
        <v>115</v>
      </c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</row>
    <row r="399" spans="1:12">
      <c r="A399" s="55" t="s">
        <v>116</v>
      </c>
      <c r="B399" s="57">
        <v>1420348</v>
      </c>
      <c r="C399" s="57">
        <v>1436259</v>
      </c>
      <c r="D399" s="57">
        <v>1451873</v>
      </c>
      <c r="E399" s="57">
        <v>1467111</v>
      </c>
      <c r="F399" s="57">
        <v>1481940</v>
      </c>
      <c r="G399" s="57">
        <v>1496366</v>
      </c>
      <c r="H399" s="57">
        <v>1510375</v>
      </c>
      <c r="I399" s="57">
        <v>1523950</v>
      </c>
      <c r="J399" s="57">
        <v>1537090</v>
      </c>
      <c r="K399" s="57">
        <v>1549796</v>
      </c>
      <c r="L399" s="57">
        <v>1562079</v>
      </c>
    </row>
    <row r="400" spans="1:12">
      <c r="A400" s="55" t="s">
        <v>6</v>
      </c>
      <c r="B400" s="57">
        <v>714971</v>
      </c>
      <c r="C400" s="57">
        <v>722397</v>
      </c>
      <c r="D400" s="57">
        <v>729713</v>
      </c>
      <c r="E400" s="57">
        <v>736852</v>
      </c>
      <c r="F400" s="57">
        <v>743782</v>
      </c>
      <c r="G400" s="57">
        <v>750520</v>
      </c>
      <c r="H400" s="57">
        <v>757041</v>
      </c>
      <c r="I400" s="57">
        <v>763341</v>
      </c>
      <c r="J400" s="57">
        <v>769410</v>
      </c>
      <c r="K400" s="57">
        <v>775256</v>
      </c>
      <c r="L400" s="57">
        <v>780879</v>
      </c>
    </row>
    <row r="401" spans="1:12">
      <c r="A401" s="58" t="s">
        <v>7</v>
      </c>
      <c r="B401" s="57">
        <v>705377</v>
      </c>
      <c r="C401" s="57">
        <v>713862</v>
      </c>
      <c r="D401" s="57">
        <v>722160</v>
      </c>
      <c r="E401" s="57">
        <v>730259</v>
      </c>
      <c r="F401" s="57">
        <v>738158</v>
      </c>
      <c r="G401" s="57">
        <v>745846</v>
      </c>
      <c r="H401" s="57">
        <v>753334</v>
      </c>
      <c r="I401" s="57">
        <v>760609</v>
      </c>
      <c r="J401" s="57">
        <v>767680</v>
      </c>
      <c r="K401" s="57">
        <v>774540</v>
      </c>
      <c r="L401" s="57">
        <v>781200</v>
      </c>
    </row>
    <row r="402" spans="1:12">
      <c r="A402" s="52" t="s">
        <v>117</v>
      </c>
      <c r="B402" s="61"/>
      <c r="C402" s="60"/>
      <c r="D402" s="60"/>
      <c r="E402" s="60"/>
      <c r="F402" s="60"/>
      <c r="G402" s="60"/>
      <c r="H402" s="60"/>
      <c r="I402" s="60"/>
      <c r="J402" s="60"/>
      <c r="K402" s="60"/>
      <c r="L402" s="60"/>
    </row>
    <row r="403" spans="1:12">
      <c r="A403" s="58" t="s">
        <v>118</v>
      </c>
      <c r="B403" s="148">
        <v>0.33400476502941534</v>
      </c>
      <c r="C403" s="148">
        <v>0.33045293362826622</v>
      </c>
      <c r="D403" s="148">
        <v>0.32646312728454902</v>
      </c>
      <c r="E403" s="148">
        <v>0.32210650727859036</v>
      </c>
      <c r="F403" s="148">
        <v>0.31745819668812503</v>
      </c>
      <c r="G403" s="148">
        <v>0.31259798739078543</v>
      </c>
      <c r="H403" s="148">
        <v>0.30761764462467928</v>
      </c>
      <c r="I403" s="148">
        <v>0.30259982282883297</v>
      </c>
      <c r="J403" s="148">
        <v>0.29759025170939896</v>
      </c>
      <c r="K403" s="148">
        <v>0.2926081884325421</v>
      </c>
      <c r="L403" s="148">
        <v>0.28764550320438337</v>
      </c>
    </row>
    <row r="404" spans="1:12">
      <c r="A404" s="58" t="s">
        <v>119</v>
      </c>
      <c r="B404" s="148">
        <v>0.59960516718438017</v>
      </c>
      <c r="C404" s="148">
        <v>0.60322894408320504</v>
      </c>
      <c r="D404" s="148">
        <v>0.60694013870359187</v>
      </c>
      <c r="E404" s="148">
        <v>0.61074315440345006</v>
      </c>
      <c r="F404" s="148">
        <v>0.61459843178536244</v>
      </c>
      <c r="G404" s="148">
        <v>0.61844027463869133</v>
      </c>
      <c r="H404" s="148">
        <v>0.62220640569395014</v>
      </c>
      <c r="I404" s="148">
        <v>0.62583549329046229</v>
      </c>
      <c r="J404" s="148">
        <v>0.62929106298264903</v>
      </c>
      <c r="K404" s="148">
        <v>0.63257228693324796</v>
      </c>
      <c r="L404" s="148">
        <v>0.6356925610036368</v>
      </c>
    </row>
    <row r="405" spans="1:12">
      <c r="A405" s="58" t="s">
        <v>120</v>
      </c>
      <c r="B405" s="148">
        <v>6.6390067786204501E-2</v>
      </c>
      <c r="C405" s="148">
        <v>6.6318122288528736E-2</v>
      </c>
      <c r="D405" s="148">
        <v>6.6596734011859157E-2</v>
      </c>
      <c r="E405" s="148">
        <v>6.7150338317959579E-2</v>
      </c>
      <c r="F405" s="148">
        <v>6.7943371526512544E-2</v>
      </c>
      <c r="G405" s="148">
        <v>6.8961737970523254E-2</v>
      </c>
      <c r="H405" s="148">
        <v>7.0175949681370517E-2</v>
      </c>
      <c r="I405" s="148">
        <v>7.1564683880704749E-2</v>
      </c>
      <c r="J405" s="148">
        <v>7.3118685307952042E-2</v>
      </c>
      <c r="K405" s="148">
        <v>7.4819524634209919E-2</v>
      </c>
      <c r="L405" s="148">
        <v>7.6661935791979788E-2</v>
      </c>
    </row>
    <row r="406" spans="1:12">
      <c r="A406" s="26"/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</row>
    <row r="407" spans="1:12">
      <c r="A407" s="52" t="s">
        <v>182</v>
      </c>
      <c r="B407" s="148">
        <v>0.66776414668971218</v>
      </c>
      <c r="C407" s="150">
        <v>0.65774538806292293</v>
      </c>
      <c r="D407" s="150">
        <v>0.64760894235133903</v>
      </c>
      <c r="E407" s="150">
        <v>0.63734950247090494</v>
      </c>
      <c r="F407" s="150">
        <v>0.62707867167033748</v>
      </c>
      <c r="G407" s="150">
        <v>0.61697101726472392</v>
      </c>
      <c r="H407" s="150">
        <v>0.60718371082132239</v>
      </c>
      <c r="I407" s="150">
        <v>0.59786399256822076</v>
      </c>
      <c r="J407" s="150">
        <v>0.58908978503572396</v>
      </c>
      <c r="K407" s="150">
        <v>0.58084699670936535</v>
      </c>
      <c r="L407" s="150">
        <v>0.57308746608768157</v>
      </c>
    </row>
    <row r="408" spans="1:12">
      <c r="A408" s="26"/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</row>
    <row r="409" spans="1:12">
      <c r="A409" s="52" t="s">
        <v>121</v>
      </c>
      <c r="B409" s="152">
        <v>23.079890897892746</v>
      </c>
      <c r="C409" s="152">
        <v>23.268875125398001</v>
      </c>
      <c r="D409" s="152">
        <v>23.477831554383993</v>
      </c>
      <c r="E409" s="152">
        <v>23.703373524884555</v>
      </c>
      <c r="F409" s="152">
        <v>23.944102001182134</v>
      </c>
      <c r="G409" s="152">
        <v>24.204791443850269</v>
      </c>
      <c r="H409" s="152">
        <v>24.480973451327433</v>
      </c>
      <c r="I409" s="152">
        <v>24.769961031423598</v>
      </c>
      <c r="J409" s="152">
        <v>25.073046907778803</v>
      </c>
      <c r="K409" s="152">
        <v>25.393473058833237</v>
      </c>
      <c r="L409" s="152">
        <v>25.723892405063292</v>
      </c>
    </row>
    <row r="410" spans="1:12">
      <c r="A410" s="26"/>
      <c r="B410" s="148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</row>
    <row r="411" spans="1:12">
      <c r="A411" s="52" t="s">
        <v>183</v>
      </c>
      <c r="B411" s="148">
        <v>1.0136012373525078</v>
      </c>
      <c r="C411" s="150">
        <v>1.0119560923539843</v>
      </c>
      <c r="D411" s="150">
        <v>1.0104589010745542</v>
      </c>
      <c r="E411" s="150">
        <v>1.0090283036566479</v>
      </c>
      <c r="F411" s="150">
        <v>1.0076189650454239</v>
      </c>
      <c r="G411" s="150">
        <v>1.0062667092134301</v>
      </c>
      <c r="H411" s="150">
        <v>1.0049207921054937</v>
      </c>
      <c r="I411" s="150">
        <v>1.0035918586290722</v>
      </c>
      <c r="J411" s="150">
        <v>1.0022535431429762</v>
      </c>
      <c r="K411" s="150">
        <v>1.0009244196555376</v>
      </c>
      <c r="L411" s="150">
        <v>0.99958909370199689</v>
      </c>
    </row>
    <row r="412" spans="1:12">
      <c r="A412" s="26"/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</row>
    <row r="413" spans="1:12">
      <c r="A413" s="52" t="s">
        <v>184</v>
      </c>
      <c r="B413" s="148">
        <v>0.19876982228189957</v>
      </c>
      <c r="C413" s="150">
        <v>0.20068855664368668</v>
      </c>
      <c r="D413" s="150">
        <v>0.20399465803625869</v>
      </c>
      <c r="E413" s="150">
        <v>0.20847246733789565</v>
      </c>
      <c r="F413" s="150">
        <v>0.21402305007503392</v>
      </c>
      <c r="G413" s="150">
        <v>0.220608387616753</v>
      </c>
      <c r="H413" s="150">
        <v>0.22812719266149825</v>
      </c>
      <c r="I413" s="150">
        <v>0.23649942426167794</v>
      </c>
      <c r="J413" s="150">
        <v>0.24570255540276725</v>
      </c>
      <c r="K413" s="150">
        <v>0.25569867007142494</v>
      </c>
      <c r="L413" s="150">
        <v>0.26651532854837812</v>
      </c>
    </row>
    <row r="414" spans="1:12">
      <c r="A414" s="26"/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</row>
    <row r="415" spans="1:12">
      <c r="A415" s="52" t="s">
        <v>185</v>
      </c>
      <c r="B415" s="148">
        <v>0.45509373329222103</v>
      </c>
      <c r="C415" s="150">
        <v>0.44559267635010974</v>
      </c>
      <c r="D415" s="150">
        <v>0.43549908297747725</v>
      </c>
      <c r="E415" s="150">
        <v>0.42503316036597111</v>
      </c>
      <c r="F415" s="150">
        <v>0.41452863322910866</v>
      </c>
      <c r="G415" s="150">
        <v>0.40425385680902581</v>
      </c>
      <c r="H415" s="150">
        <v>0.39449234554615525</v>
      </c>
      <c r="I415" s="150">
        <v>0.38547803470746089</v>
      </c>
      <c r="J415" s="150">
        <v>0.37713058924258497</v>
      </c>
      <c r="K415" s="150">
        <v>0.36937028141316536</v>
      </c>
      <c r="L415" s="150">
        <v>0.36211886382673508</v>
      </c>
    </row>
    <row r="416" spans="1:12">
      <c r="A416" s="26"/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</row>
    <row r="417" spans="1:12">
      <c r="A417" s="52" t="s">
        <v>186</v>
      </c>
      <c r="B417" s="150">
        <v>0.50115470167017073</v>
      </c>
      <c r="C417" s="150">
        <v>0.5023646026823112</v>
      </c>
      <c r="D417" s="150">
        <v>0.50359615597651486</v>
      </c>
      <c r="E417" s="150">
        <v>0.50483869421670946</v>
      </c>
      <c r="F417" s="150">
        <v>0.50605967828025977</v>
      </c>
      <c r="G417" s="150">
        <v>0.50719853696339456</v>
      </c>
      <c r="H417" s="150">
        <v>0.50820618742815271</v>
      </c>
      <c r="I417" s="150">
        <v>0.50903815232267824</v>
      </c>
      <c r="J417" s="150">
        <v>0.50967199874947899</v>
      </c>
      <c r="K417" s="150">
        <v>0.51012601027706772</v>
      </c>
      <c r="L417" s="150">
        <v>0.51042242703533025</v>
      </c>
    </row>
    <row r="418" spans="1:12">
      <c r="A418" s="43" t="s">
        <v>167</v>
      </c>
      <c r="B418" s="68"/>
    </row>
    <row r="419" spans="1:12">
      <c r="A419" s="65" t="s">
        <v>426</v>
      </c>
      <c r="B419" s="66"/>
    </row>
    <row r="420" spans="1:12">
      <c r="A420" s="65" t="s">
        <v>427</v>
      </c>
      <c r="B420" s="66"/>
    </row>
    <row r="421" spans="1:12">
      <c r="A421" s="65" t="s">
        <v>428</v>
      </c>
      <c r="B421" s="66"/>
    </row>
    <row r="422" spans="1:12">
      <c r="A422" s="65" t="s">
        <v>429</v>
      </c>
      <c r="B422" s="66"/>
    </row>
    <row r="423" spans="1:12">
      <c r="A423" s="33" t="s">
        <v>430</v>
      </c>
      <c r="B423" s="17"/>
    </row>
    <row r="425" spans="1:12">
      <c r="A425" s="67" t="s">
        <v>111</v>
      </c>
    </row>
    <row r="426" spans="1:12" s="51" customFormat="1" ht="27" customHeight="1">
      <c r="A426" s="530" t="s">
        <v>134</v>
      </c>
      <c r="B426" s="526">
        <v>2010</v>
      </c>
      <c r="C426" s="526">
        <v>2011</v>
      </c>
      <c r="D426" s="526">
        <v>2012</v>
      </c>
      <c r="E426" s="526">
        <v>2013</v>
      </c>
      <c r="F426" s="526">
        <v>2014</v>
      </c>
      <c r="G426" s="526">
        <v>2015</v>
      </c>
      <c r="H426" s="526">
        <v>2016</v>
      </c>
      <c r="I426" s="526">
        <v>2017</v>
      </c>
      <c r="J426" s="526">
        <v>2018</v>
      </c>
      <c r="K426" s="526">
        <v>2019</v>
      </c>
      <c r="L426" s="526">
        <v>2020</v>
      </c>
    </row>
    <row r="427" spans="1:12" s="51" customFormat="1" ht="27" customHeight="1">
      <c r="A427" s="530" t="s">
        <v>114</v>
      </c>
      <c r="B427" s="526"/>
      <c r="C427" s="526"/>
      <c r="D427" s="526"/>
      <c r="E427" s="526"/>
      <c r="F427" s="526"/>
      <c r="G427" s="526"/>
      <c r="H427" s="526"/>
      <c r="I427" s="526"/>
      <c r="J427" s="526"/>
      <c r="K427" s="526"/>
      <c r="L427" s="526"/>
    </row>
    <row r="428" spans="1:12">
      <c r="A428" s="52" t="s">
        <v>115</v>
      </c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</row>
    <row r="429" spans="1:12">
      <c r="A429" s="55" t="s">
        <v>116</v>
      </c>
      <c r="B429" s="57">
        <v>153163</v>
      </c>
      <c r="C429" s="57">
        <v>157551</v>
      </c>
      <c r="D429" s="57">
        <v>161948</v>
      </c>
      <c r="E429" s="57">
        <v>166345</v>
      </c>
      <c r="F429" s="57">
        <v>170722</v>
      </c>
      <c r="G429" s="57">
        <v>175074</v>
      </c>
      <c r="H429" s="57">
        <v>179406</v>
      </c>
      <c r="I429" s="57">
        <v>183728</v>
      </c>
      <c r="J429" s="57">
        <v>188028</v>
      </c>
      <c r="K429" s="57">
        <v>192301</v>
      </c>
      <c r="L429" s="57">
        <v>196535</v>
      </c>
    </row>
    <row r="430" spans="1:12">
      <c r="A430" s="55" t="s">
        <v>6</v>
      </c>
      <c r="B430" s="57">
        <v>77498</v>
      </c>
      <c r="C430" s="57">
        <v>79864</v>
      </c>
      <c r="D430" s="57">
        <v>82239</v>
      </c>
      <c r="E430" s="57">
        <v>84617</v>
      </c>
      <c r="F430" s="57">
        <v>86989</v>
      </c>
      <c r="G430" s="57">
        <v>89359</v>
      </c>
      <c r="H430" s="57">
        <v>91726</v>
      </c>
      <c r="I430" s="57">
        <v>94098</v>
      </c>
      <c r="J430" s="57">
        <v>96464</v>
      </c>
      <c r="K430" s="57">
        <v>98824</v>
      </c>
      <c r="L430" s="57">
        <v>101172</v>
      </c>
    </row>
    <row r="431" spans="1:12">
      <c r="A431" s="58" t="s">
        <v>7</v>
      </c>
      <c r="B431" s="57">
        <v>75665</v>
      </c>
      <c r="C431" s="57">
        <v>77687</v>
      </c>
      <c r="D431" s="57">
        <v>79709</v>
      </c>
      <c r="E431" s="57">
        <v>81728</v>
      </c>
      <c r="F431" s="57">
        <v>83733</v>
      </c>
      <c r="G431" s="57">
        <v>85715</v>
      </c>
      <c r="H431" s="57">
        <v>87680</v>
      </c>
      <c r="I431" s="57">
        <v>89630</v>
      </c>
      <c r="J431" s="57">
        <v>91564</v>
      </c>
      <c r="K431" s="57">
        <v>93477</v>
      </c>
      <c r="L431" s="57">
        <v>95363</v>
      </c>
    </row>
    <row r="432" spans="1:12">
      <c r="A432" s="52" t="s">
        <v>117</v>
      </c>
      <c r="B432" s="61"/>
      <c r="C432" s="60"/>
      <c r="D432" s="60"/>
      <c r="E432" s="60"/>
      <c r="F432" s="60"/>
      <c r="G432" s="60"/>
      <c r="H432" s="60"/>
      <c r="I432" s="60"/>
      <c r="J432" s="60"/>
      <c r="K432" s="60"/>
      <c r="L432" s="60"/>
    </row>
    <row r="433" spans="1:12">
      <c r="A433" s="58" t="s">
        <v>118</v>
      </c>
      <c r="B433" s="148">
        <v>0.43492880134236073</v>
      </c>
      <c r="C433" s="148">
        <v>0.43071132522167427</v>
      </c>
      <c r="D433" s="148">
        <v>0.42599476375132761</v>
      </c>
      <c r="E433" s="148">
        <v>0.42080615588085002</v>
      </c>
      <c r="F433" s="148">
        <v>0.4152188938742517</v>
      </c>
      <c r="G433" s="148">
        <v>0.40924409107006182</v>
      </c>
      <c r="H433" s="148">
        <v>0.40285720655942386</v>
      </c>
      <c r="I433" s="148">
        <v>0.39607463206479143</v>
      </c>
      <c r="J433" s="148">
        <v>0.38895270917097452</v>
      </c>
      <c r="K433" s="148">
        <v>0.3815684785830547</v>
      </c>
      <c r="L433" s="148">
        <v>0.37398427760958608</v>
      </c>
    </row>
    <row r="434" spans="1:12">
      <c r="A434" s="58" t="s">
        <v>119</v>
      </c>
      <c r="B434" s="148">
        <v>0.52152282209149725</v>
      </c>
      <c r="C434" s="148">
        <v>0.52581068987185098</v>
      </c>
      <c r="D434" s="148">
        <v>0.53046039469459327</v>
      </c>
      <c r="E434" s="148">
        <v>0.53544741350807057</v>
      </c>
      <c r="F434" s="148">
        <v>0.54074460233596133</v>
      </c>
      <c r="G434" s="148">
        <v>0.54635182836971796</v>
      </c>
      <c r="H434" s="148">
        <v>0.55230036899546275</v>
      </c>
      <c r="I434" s="148">
        <v>0.55854306365932249</v>
      </c>
      <c r="J434" s="148">
        <v>0.56505945922947642</v>
      </c>
      <c r="K434" s="148">
        <v>0.57175989724442411</v>
      </c>
      <c r="L434" s="148">
        <v>0.57861958429796223</v>
      </c>
    </row>
    <row r="435" spans="1:12">
      <c r="A435" s="58" t="s">
        <v>120</v>
      </c>
      <c r="B435" s="148">
        <v>4.3548376566141953E-2</v>
      </c>
      <c r="C435" s="148">
        <v>4.3477984906474726E-2</v>
      </c>
      <c r="D435" s="148">
        <v>4.3544841554079089E-2</v>
      </c>
      <c r="E435" s="148">
        <v>4.3746430611079384E-2</v>
      </c>
      <c r="F435" s="148">
        <v>4.4036503789786907E-2</v>
      </c>
      <c r="G435" s="148">
        <v>4.4404080560220251E-2</v>
      </c>
      <c r="H435" s="148">
        <v>4.484242444511332E-2</v>
      </c>
      <c r="I435" s="148">
        <v>4.538230427588609E-2</v>
      </c>
      <c r="J435" s="148">
        <v>4.5987831599549001E-2</v>
      </c>
      <c r="K435" s="148">
        <v>4.6671624172521201E-2</v>
      </c>
      <c r="L435" s="148">
        <v>4.7396138092451724E-2</v>
      </c>
    </row>
    <row r="436" spans="1:12">
      <c r="A436" s="26"/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</row>
    <row r="437" spans="1:12">
      <c r="A437" s="52" t="s">
        <v>182</v>
      </c>
      <c r="B437" s="148">
        <v>0.91746162898420092</v>
      </c>
      <c r="C437" s="150">
        <v>0.90182516115014122</v>
      </c>
      <c r="D437" s="150">
        <v>0.88515487678536087</v>
      </c>
      <c r="E437" s="150">
        <v>0.86759703151489298</v>
      </c>
      <c r="F437" s="150">
        <v>0.84930186206224201</v>
      </c>
      <c r="G437" s="150">
        <v>0.83032241876803414</v>
      </c>
      <c r="H437" s="150">
        <v>0.81060896594877174</v>
      </c>
      <c r="I437" s="150">
        <v>0.79037224712531673</v>
      </c>
      <c r="J437" s="150">
        <v>0.76972526283095055</v>
      </c>
      <c r="K437" s="150">
        <v>0.74898590268303777</v>
      </c>
      <c r="L437" s="150">
        <v>0.72825121571593132</v>
      </c>
    </row>
    <row r="438" spans="1:12">
      <c r="A438" s="26"/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</row>
    <row r="439" spans="1:12">
      <c r="A439" s="52" t="s">
        <v>121</v>
      </c>
      <c r="B439" s="152">
        <v>16.955037082818293</v>
      </c>
      <c r="C439" s="152">
        <v>17.148223192019952</v>
      </c>
      <c r="D439" s="152">
        <v>17.365309200603317</v>
      </c>
      <c r="E439" s="152">
        <v>17.603241822429908</v>
      </c>
      <c r="F439" s="152">
        <v>17.858477214831588</v>
      </c>
      <c r="G439" s="152">
        <v>18.135559360730593</v>
      </c>
      <c r="H439" s="152">
        <v>18.434228745499862</v>
      </c>
      <c r="I439" s="152">
        <v>18.749126109169133</v>
      </c>
      <c r="J439" s="152">
        <v>19.08048780487805</v>
      </c>
      <c r="K439" s="152">
        <v>19.433140300078968</v>
      </c>
      <c r="L439" s="152">
        <v>19.7964952673318</v>
      </c>
    </row>
    <row r="440" spans="1:12">
      <c r="A440" s="26"/>
      <c r="B440" s="148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</row>
    <row r="441" spans="1:12">
      <c r="A441" s="52" t="s">
        <v>183</v>
      </c>
      <c r="B441" s="148">
        <v>1.0242252031983083</v>
      </c>
      <c r="C441" s="150">
        <v>1.0280227065017313</v>
      </c>
      <c r="D441" s="150">
        <v>1.0317404559083667</v>
      </c>
      <c r="E441" s="150">
        <v>1.035348962411903</v>
      </c>
      <c r="F441" s="150">
        <v>1.0388855051174566</v>
      </c>
      <c r="G441" s="150">
        <v>1.0425129790585079</v>
      </c>
      <c r="H441" s="150">
        <v>1.0461450729927007</v>
      </c>
      <c r="I441" s="150">
        <v>1.0498493807876828</v>
      </c>
      <c r="J441" s="150">
        <v>1.0535144816740203</v>
      </c>
      <c r="K441" s="150">
        <v>1.0572012366678434</v>
      </c>
      <c r="L441" s="150">
        <v>1.0609146104883445</v>
      </c>
    </row>
    <row r="442" spans="1:12">
      <c r="A442" s="26"/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</row>
    <row r="443" spans="1:12">
      <c r="A443" s="52" t="s">
        <v>184</v>
      </c>
      <c r="B443" s="148">
        <v>0.10012759888913908</v>
      </c>
      <c r="C443" s="150">
        <v>0.10094460572658011</v>
      </c>
      <c r="D443" s="150">
        <v>0.10221919436431895</v>
      </c>
      <c r="E443" s="150">
        <v>0.10395862798039972</v>
      </c>
      <c r="F443" s="150">
        <v>0.10605611748275424</v>
      </c>
      <c r="G443" s="150">
        <v>0.10850267976775346</v>
      </c>
      <c r="H443" s="150">
        <v>0.1113109650639917</v>
      </c>
      <c r="I443" s="150">
        <v>0.11458018414181668</v>
      </c>
      <c r="J443" s="150">
        <v>0.11823502064703148</v>
      </c>
      <c r="K443" s="150">
        <v>0.12231519843000437</v>
      </c>
      <c r="L443" s="150">
        <v>0.12673296961946096</v>
      </c>
    </row>
    <row r="444" spans="1:12">
      <c r="A444" s="26"/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</row>
    <row r="445" spans="1:12">
      <c r="A445" s="52" t="s">
        <v>185</v>
      </c>
      <c r="B445" s="148">
        <v>0.72035341082540805</v>
      </c>
      <c r="C445" s="150">
        <v>0.70220567335569328</v>
      </c>
      <c r="D445" s="150">
        <v>0.68261264484875173</v>
      </c>
      <c r="E445" s="150">
        <v>0.66206381787646951</v>
      </c>
      <c r="F445" s="150">
        <v>0.64119712854413058</v>
      </c>
      <c r="G445" s="150">
        <v>0.62059301889153007</v>
      </c>
      <c r="H445" s="150">
        <v>0.60028611609524274</v>
      </c>
      <c r="I445" s="150">
        <v>0.58054661245975603</v>
      </c>
      <c r="J445" s="150">
        <v>0.56121286677601601</v>
      </c>
      <c r="K445" s="150">
        <v>0.54248784798939464</v>
      </c>
      <c r="L445" s="150">
        <v>0.52448647026030271</v>
      </c>
    </row>
    <row r="446" spans="1:12">
      <c r="A446" s="26"/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</row>
    <row r="447" spans="1:12">
      <c r="A447" s="52" t="s">
        <v>186</v>
      </c>
      <c r="B447" s="150">
        <v>0.45024780281503995</v>
      </c>
      <c r="C447" s="150">
        <v>0.45286856230772199</v>
      </c>
      <c r="D447" s="150">
        <v>0.45579545597109483</v>
      </c>
      <c r="E447" s="150">
        <v>0.4589981401722788</v>
      </c>
      <c r="F447" s="150">
        <v>0.46249387935461528</v>
      </c>
      <c r="G447" s="150">
        <v>0.46625444787960102</v>
      </c>
      <c r="H447" s="150">
        <v>0.47036952554744527</v>
      </c>
      <c r="I447" s="150">
        <v>0.4747629142028339</v>
      </c>
      <c r="J447" s="150">
        <v>0.47940238521689749</v>
      </c>
      <c r="K447" s="150">
        <v>0.48418327503022135</v>
      </c>
      <c r="L447" s="150">
        <v>0.48905760095634576</v>
      </c>
    </row>
    <row r="448" spans="1:12">
      <c r="A448" s="43" t="s">
        <v>167</v>
      </c>
      <c r="B448" s="68"/>
    </row>
    <row r="449" spans="1:12">
      <c r="A449" s="65" t="s">
        <v>426</v>
      </c>
      <c r="B449" s="66"/>
    </row>
    <row r="450" spans="1:12">
      <c r="A450" s="65" t="s">
        <v>427</v>
      </c>
      <c r="B450" s="66"/>
    </row>
    <row r="451" spans="1:12">
      <c r="A451" s="65" t="s">
        <v>428</v>
      </c>
      <c r="B451" s="66"/>
    </row>
    <row r="452" spans="1:12">
      <c r="A452" s="65" t="s">
        <v>429</v>
      </c>
      <c r="B452" s="66"/>
    </row>
    <row r="453" spans="1:12">
      <c r="A453" s="33" t="s">
        <v>430</v>
      </c>
      <c r="B453" s="17"/>
    </row>
    <row r="455" spans="1:12">
      <c r="A455" s="67" t="s">
        <v>111</v>
      </c>
    </row>
    <row r="456" spans="1:12" s="51" customFormat="1" ht="25.5" customHeight="1">
      <c r="A456" s="530" t="s">
        <v>135</v>
      </c>
      <c r="B456" s="526">
        <v>2010</v>
      </c>
      <c r="C456" s="526">
        <v>2011</v>
      </c>
      <c r="D456" s="526">
        <v>2012</v>
      </c>
      <c r="E456" s="526">
        <v>2013</v>
      </c>
      <c r="F456" s="526">
        <v>2014</v>
      </c>
      <c r="G456" s="526">
        <v>2015</v>
      </c>
      <c r="H456" s="526">
        <v>2016</v>
      </c>
      <c r="I456" s="526">
        <v>2017</v>
      </c>
      <c r="J456" s="526">
        <v>2018</v>
      </c>
      <c r="K456" s="526">
        <v>2019</v>
      </c>
      <c r="L456" s="526">
        <v>2020</v>
      </c>
    </row>
    <row r="457" spans="1:12" s="51" customFormat="1" ht="25.5" customHeight="1">
      <c r="A457" s="530" t="s">
        <v>114</v>
      </c>
      <c r="B457" s="526"/>
      <c r="C457" s="526"/>
      <c r="D457" s="526"/>
      <c r="E457" s="526"/>
      <c r="F457" s="526"/>
      <c r="G457" s="526"/>
      <c r="H457" s="526"/>
      <c r="I457" s="526"/>
      <c r="J457" s="526"/>
      <c r="K457" s="526"/>
      <c r="L457" s="526"/>
    </row>
    <row r="458" spans="1:12">
      <c r="A458" s="52" t="s">
        <v>115</v>
      </c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</row>
    <row r="459" spans="1:12">
      <c r="A459" s="55" t="s">
        <v>116</v>
      </c>
      <c r="B459" s="57">
        <v>106953</v>
      </c>
      <c r="C459" s="57">
        <v>109514</v>
      </c>
      <c r="D459" s="57">
        <v>112151</v>
      </c>
      <c r="E459" s="57">
        <v>114805</v>
      </c>
      <c r="F459" s="57">
        <v>117465</v>
      </c>
      <c r="G459" s="57">
        <v>120144</v>
      </c>
      <c r="H459" s="57">
        <v>122838</v>
      </c>
      <c r="I459" s="57">
        <v>125538</v>
      </c>
      <c r="J459" s="57">
        <v>128252</v>
      </c>
      <c r="K459" s="57">
        <v>130976</v>
      </c>
      <c r="L459" s="57">
        <v>133705</v>
      </c>
    </row>
    <row r="460" spans="1:12">
      <c r="A460" s="55" t="s">
        <v>6</v>
      </c>
      <c r="B460" s="57">
        <v>54477</v>
      </c>
      <c r="C460" s="57">
        <v>55775</v>
      </c>
      <c r="D460" s="57">
        <v>57116</v>
      </c>
      <c r="E460" s="57">
        <v>58465</v>
      </c>
      <c r="F460" s="57">
        <v>59819</v>
      </c>
      <c r="G460" s="57">
        <v>61181</v>
      </c>
      <c r="H460" s="57">
        <v>62551</v>
      </c>
      <c r="I460" s="57">
        <v>63924</v>
      </c>
      <c r="J460" s="57">
        <v>65300</v>
      </c>
      <c r="K460" s="57">
        <v>66687</v>
      </c>
      <c r="L460" s="57">
        <v>68075</v>
      </c>
    </row>
    <row r="461" spans="1:12">
      <c r="A461" s="58" t="s">
        <v>7</v>
      </c>
      <c r="B461" s="57">
        <v>52476</v>
      </c>
      <c r="C461" s="57">
        <v>53739</v>
      </c>
      <c r="D461" s="57">
        <v>55035</v>
      </c>
      <c r="E461" s="57">
        <v>56340</v>
      </c>
      <c r="F461" s="57">
        <v>57646</v>
      </c>
      <c r="G461" s="57">
        <v>58963</v>
      </c>
      <c r="H461" s="57">
        <v>60287</v>
      </c>
      <c r="I461" s="57">
        <v>61614</v>
      </c>
      <c r="J461" s="57">
        <v>62952</v>
      </c>
      <c r="K461" s="57">
        <v>64289</v>
      </c>
      <c r="L461" s="57">
        <v>65630</v>
      </c>
    </row>
    <row r="462" spans="1:12">
      <c r="A462" s="52" t="s">
        <v>117</v>
      </c>
      <c r="B462" s="61"/>
      <c r="C462" s="60"/>
      <c r="D462" s="60"/>
      <c r="E462" s="60"/>
      <c r="F462" s="60"/>
      <c r="G462" s="60"/>
      <c r="H462" s="60"/>
      <c r="I462" s="60"/>
      <c r="J462" s="60"/>
      <c r="K462" s="60"/>
      <c r="L462" s="60"/>
    </row>
    <row r="463" spans="1:12">
      <c r="A463" s="58" t="s">
        <v>118</v>
      </c>
      <c r="B463" s="148">
        <v>0.40466373079764006</v>
      </c>
      <c r="C463" s="148">
        <v>0.40046021513231184</v>
      </c>
      <c r="D463" s="148">
        <v>0.39617123342636268</v>
      </c>
      <c r="E463" s="148">
        <v>0.39162928443883105</v>
      </c>
      <c r="F463" s="148">
        <v>0.38691525135146637</v>
      </c>
      <c r="G463" s="148">
        <v>0.38203322679451324</v>
      </c>
      <c r="H463" s="148">
        <v>0.37694361679610544</v>
      </c>
      <c r="I463" s="148">
        <v>0.3717201166180758</v>
      </c>
      <c r="J463" s="148">
        <v>0.36638804852945761</v>
      </c>
      <c r="K463" s="148">
        <v>0.36106614952357685</v>
      </c>
      <c r="L463" s="148">
        <v>0.35587300400134625</v>
      </c>
    </row>
    <row r="464" spans="1:12">
      <c r="A464" s="58" t="s">
        <v>119</v>
      </c>
      <c r="B464" s="148">
        <v>0.5556272381326377</v>
      </c>
      <c r="C464" s="148">
        <v>0.55917051701152365</v>
      </c>
      <c r="D464" s="148">
        <v>0.56267888828454493</v>
      </c>
      <c r="E464" s="148">
        <v>0.56637777100300513</v>
      </c>
      <c r="F464" s="148">
        <v>0.57022091686885457</v>
      </c>
      <c r="G464" s="148">
        <v>0.57414436010121184</v>
      </c>
      <c r="H464" s="148">
        <v>0.57819241602761362</v>
      </c>
      <c r="I464" s="148">
        <v>0.58234956746164512</v>
      </c>
      <c r="J464" s="148">
        <v>0.58653276362161999</v>
      </c>
      <c r="K464" s="148">
        <v>0.59058911556315663</v>
      </c>
      <c r="L464" s="148">
        <v>0.5944654276205078</v>
      </c>
    </row>
    <row r="465" spans="1:12">
      <c r="A465" s="58" t="s">
        <v>120</v>
      </c>
      <c r="B465" s="148">
        <v>3.9709031069722213E-2</v>
      </c>
      <c r="C465" s="148">
        <v>4.0369267856164508E-2</v>
      </c>
      <c r="D465" s="148">
        <v>4.1149878289092383E-2</v>
      </c>
      <c r="E465" s="148">
        <v>4.1992944558163846E-2</v>
      </c>
      <c r="F465" s="148">
        <v>4.2863831779679056E-2</v>
      </c>
      <c r="G465" s="148">
        <v>4.3822413104274871E-2</v>
      </c>
      <c r="H465" s="148">
        <v>4.4863967176280953E-2</v>
      </c>
      <c r="I465" s="148">
        <v>4.5930315920279116E-2</v>
      </c>
      <c r="J465" s="148">
        <v>4.7079187848922434E-2</v>
      </c>
      <c r="K465" s="148">
        <v>4.8344734913266553E-2</v>
      </c>
      <c r="L465" s="148">
        <v>4.9661568378145921E-2</v>
      </c>
    </row>
    <row r="466" spans="1:12">
      <c r="A466" s="26"/>
      <c r="B466" s="148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</row>
    <row r="467" spans="1:12">
      <c r="A467" s="52" t="s">
        <v>182</v>
      </c>
      <c r="B467" s="148">
        <v>0.79976777841348901</v>
      </c>
      <c r="C467" s="150">
        <v>0.78836324444371864</v>
      </c>
      <c r="D467" s="150">
        <v>0.7772125822042627</v>
      </c>
      <c r="E467" s="150">
        <v>0.76560601633268233</v>
      </c>
      <c r="F467" s="150">
        <v>0.7537062749137815</v>
      </c>
      <c r="G467" s="150">
        <v>0.74172223832995066</v>
      </c>
      <c r="H467" s="150">
        <v>0.72952804685740036</v>
      </c>
      <c r="I467" s="150">
        <v>0.71718166523041571</v>
      </c>
      <c r="J467" s="150">
        <v>0.70493459534191216</v>
      </c>
      <c r="K467" s="150">
        <v>0.69322456789006248</v>
      </c>
      <c r="L467" s="150">
        <v>0.68218361158989971</v>
      </c>
    </row>
    <row r="468" spans="1:12">
      <c r="A468" s="26"/>
      <c r="B468" s="148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</row>
    <row r="469" spans="1:12">
      <c r="A469" s="52" t="s">
        <v>121</v>
      </c>
      <c r="B469" s="152">
        <v>18.548379293662311</v>
      </c>
      <c r="C469" s="152">
        <v>18.751417769376182</v>
      </c>
      <c r="D469" s="152">
        <v>18.954147465437789</v>
      </c>
      <c r="E469" s="152">
        <v>19.170088660755951</v>
      </c>
      <c r="F469" s="152">
        <v>19.395502044525216</v>
      </c>
      <c r="G469" s="152">
        <v>19.627485638532921</v>
      </c>
      <c r="H469" s="152">
        <v>19.869471876341777</v>
      </c>
      <c r="I469" s="152">
        <v>20.123478260869565</v>
      </c>
      <c r="J469" s="152">
        <v>20.391377852916314</v>
      </c>
      <c r="K469" s="152">
        <v>20.667215137803375</v>
      </c>
      <c r="L469" s="152">
        <v>20.949719551282051</v>
      </c>
    </row>
    <row r="470" spans="1:12">
      <c r="A470" s="26"/>
      <c r="B470" s="148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</row>
    <row r="471" spans="1:12">
      <c r="A471" s="52" t="s">
        <v>183</v>
      </c>
      <c r="B471" s="148">
        <v>1.0381317173565059</v>
      </c>
      <c r="C471" s="150">
        <v>1.0378868233498948</v>
      </c>
      <c r="D471" s="150">
        <v>1.0378123012628326</v>
      </c>
      <c r="E471" s="150">
        <v>1.0377174298899539</v>
      </c>
      <c r="F471" s="150">
        <v>1.0376955903271692</v>
      </c>
      <c r="G471" s="150">
        <v>1.0376168105422043</v>
      </c>
      <c r="H471" s="150">
        <v>1.0375537014613432</v>
      </c>
      <c r="I471" s="150">
        <v>1.0374914792092707</v>
      </c>
      <c r="J471" s="150">
        <v>1.0372982589909772</v>
      </c>
      <c r="K471" s="150">
        <v>1.0373003157616389</v>
      </c>
      <c r="L471" s="150">
        <v>1.0372543044339479</v>
      </c>
    </row>
    <row r="472" spans="1:12">
      <c r="A472" s="26"/>
      <c r="B472" s="148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</row>
    <row r="473" spans="1:12">
      <c r="A473" s="52" t="s">
        <v>184</v>
      </c>
      <c r="B473" s="148">
        <v>9.8128465804066548E-2</v>
      </c>
      <c r="C473" s="150">
        <v>0.10080718715797155</v>
      </c>
      <c r="D473" s="150">
        <v>0.10386892034840539</v>
      </c>
      <c r="E473" s="150">
        <v>0.10722626276105958</v>
      </c>
      <c r="F473" s="150">
        <v>0.11078351558890184</v>
      </c>
      <c r="G473" s="150">
        <v>0.11470838144621887</v>
      </c>
      <c r="H473" s="150">
        <v>0.11902036585102477</v>
      </c>
      <c r="I473" s="150">
        <v>0.12356155576984892</v>
      </c>
      <c r="J473" s="150">
        <v>0.12849542455841667</v>
      </c>
      <c r="K473" s="150">
        <v>0.13389439851134466</v>
      </c>
      <c r="L473" s="150">
        <v>0.13954856878651592</v>
      </c>
    </row>
    <row r="474" spans="1:12">
      <c r="A474" s="26"/>
      <c r="B474" s="148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</row>
    <row r="475" spans="1:12">
      <c r="A475" s="52" t="s">
        <v>185</v>
      </c>
      <c r="B475" s="148">
        <v>0.61322254909755902</v>
      </c>
      <c r="C475" s="150">
        <v>0.59630617054982415</v>
      </c>
      <c r="D475" s="150">
        <v>0.582018927444795</v>
      </c>
      <c r="E475" s="150">
        <v>0.56888872663551404</v>
      </c>
      <c r="F475" s="150">
        <v>0.5575830729906277</v>
      </c>
      <c r="G475" s="150">
        <v>0.54741677027213709</v>
      </c>
      <c r="H475" s="150">
        <v>0.53722063518736352</v>
      </c>
      <c r="I475" s="150">
        <v>0.52718884962701218</v>
      </c>
      <c r="J475" s="150">
        <v>0.51741499633536214</v>
      </c>
      <c r="K475" s="150">
        <v>0.5079665807373358</v>
      </c>
      <c r="L475" s="150">
        <v>0.49884876393601552</v>
      </c>
    </row>
    <row r="476" spans="1:12">
      <c r="A476" s="26"/>
      <c r="B476" s="148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</row>
    <row r="477" spans="1:12">
      <c r="A477" s="52" t="s">
        <v>186</v>
      </c>
      <c r="B477" s="150">
        <v>0.4793429377239119</v>
      </c>
      <c r="C477" s="150">
        <v>0.48160553787751914</v>
      </c>
      <c r="D477" s="150">
        <v>0.48383755791768873</v>
      </c>
      <c r="E477" s="150">
        <v>0.48619098331558397</v>
      </c>
      <c r="F477" s="150">
        <v>0.48863754640391355</v>
      </c>
      <c r="G477" s="150">
        <v>0.49108763122636229</v>
      </c>
      <c r="H477" s="150">
        <v>0.49355582463881104</v>
      </c>
      <c r="I477" s="150">
        <v>0.49605609114811566</v>
      </c>
      <c r="J477" s="150">
        <v>0.49849091371203458</v>
      </c>
      <c r="K477" s="150">
        <v>0.50081662492805923</v>
      </c>
      <c r="L477" s="150">
        <v>0.50294072832546088</v>
      </c>
    </row>
    <row r="478" spans="1:12">
      <c r="A478" s="43" t="s">
        <v>167</v>
      </c>
      <c r="B478" s="68"/>
    </row>
    <row r="479" spans="1:12">
      <c r="A479" s="65" t="s">
        <v>426</v>
      </c>
      <c r="B479" s="66"/>
    </row>
    <row r="480" spans="1:12">
      <c r="A480" s="65" t="s">
        <v>427</v>
      </c>
      <c r="B480" s="66"/>
    </row>
    <row r="481" spans="1:12">
      <c r="A481" s="65" t="s">
        <v>428</v>
      </c>
      <c r="B481" s="66"/>
    </row>
    <row r="482" spans="1:12">
      <c r="A482" s="65" t="s">
        <v>429</v>
      </c>
      <c r="B482" s="66"/>
    </row>
    <row r="483" spans="1:12">
      <c r="A483" s="33" t="s">
        <v>430</v>
      </c>
      <c r="B483" s="17"/>
    </row>
    <row r="485" spans="1:12">
      <c r="A485" s="67" t="s">
        <v>111</v>
      </c>
    </row>
    <row r="486" spans="1:12" s="51" customFormat="1" ht="27.75" customHeight="1">
      <c r="A486" s="530" t="s">
        <v>136</v>
      </c>
      <c r="B486" s="526">
        <v>2010</v>
      </c>
      <c r="C486" s="526">
        <v>2011</v>
      </c>
      <c r="D486" s="526">
        <v>2012</v>
      </c>
      <c r="E486" s="526">
        <v>2013</v>
      </c>
      <c r="F486" s="526">
        <v>2014</v>
      </c>
      <c r="G486" s="526">
        <v>2015</v>
      </c>
      <c r="H486" s="526">
        <v>2016</v>
      </c>
      <c r="I486" s="526">
        <v>2017</v>
      </c>
      <c r="J486" s="526">
        <v>2018</v>
      </c>
      <c r="K486" s="526">
        <v>2019</v>
      </c>
      <c r="L486" s="526">
        <v>2020</v>
      </c>
    </row>
    <row r="487" spans="1:12" s="51" customFormat="1" ht="27.75" customHeight="1">
      <c r="A487" s="530" t="s">
        <v>114</v>
      </c>
      <c r="B487" s="526"/>
      <c r="C487" s="526"/>
      <c r="D487" s="526"/>
      <c r="E487" s="526"/>
      <c r="F487" s="526"/>
      <c r="G487" s="526"/>
      <c r="H487" s="526"/>
      <c r="I487" s="526"/>
      <c r="J487" s="526"/>
      <c r="K487" s="526"/>
      <c r="L487" s="526"/>
    </row>
    <row r="488" spans="1:12">
      <c r="A488" s="52" t="s">
        <v>115</v>
      </c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</row>
    <row r="489" spans="1:12">
      <c r="A489" s="55" t="s">
        <v>116</v>
      </c>
      <c r="B489" s="57">
        <v>86470</v>
      </c>
      <c r="C489" s="57">
        <v>89053</v>
      </c>
      <c r="D489" s="57">
        <v>91699</v>
      </c>
      <c r="E489" s="57">
        <v>94373</v>
      </c>
      <c r="F489" s="57">
        <v>97093</v>
      </c>
      <c r="G489" s="57">
        <v>99855</v>
      </c>
      <c r="H489" s="57">
        <v>102655</v>
      </c>
      <c r="I489" s="57">
        <v>105494</v>
      </c>
      <c r="J489" s="57">
        <v>108365</v>
      </c>
      <c r="K489" s="57">
        <v>111270</v>
      </c>
      <c r="L489" s="57">
        <v>114202</v>
      </c>
    </row>
    <row r="490" spans="1:12">
      <c r="A490" s="55" t="s">
        <v>6</v>
      </c>
      <c r="B490" s="57">
        <v>43714</v>
      </c>
      <c r="C490" s="57">
        <v>45069</v>
      </c>
      <c r="D490" s="57">
        <v>46458</v>
      </c>
      <c r="E490" s="57">
        <v>47860</v>
      </c>
      <c r="F490" s="57">
        <v>49289</v>
      </c>
      <c r="G490" s="57">
        <v>50742</v>
      </c>
      <c r="H490" s="57">
        <v>52214</v>
      </c>
      <c r="I490" s="57">
        <v>53712</v>
      </c>
      <c r="J490" s="57">
        <v>55228</v>
      </c>
      <c r="K490" s="57">
        <v>56767</v>
      </c>
      <c r="L490" s="57">
        <v>58321</v>
      </c>
    </row>
    <row r="491" spans="1:12">
      <c r="A491" s="58" t="s">
        <v>7</v>
      </c>
      <c r="B491" s="57">
        <v>42756</v>
      </c>
      <c r="C491" s="57">
        <v>43984</v>
      </c>
      <c r="D491" s="57">
        <v>45241</v>
      </c>
      <c r="E491" s="57">
        <v>46513</v>
      </c>
      <c r="F491" s="57">
        <v>47804</v>
      </c>
      <c r="G491" s="57">
        <v>49113</v>
      </c>
      <c r="H491" s="57">
        <v>50441</v>
      </c>
      <c r="I491" s="57">
        <v>51782</v>
      </c>
      <c r="J491" s="57">
        <v>53137</v>
      </c>
      <c r="K491" s="57">
        <v>54503</v>
      </c>
      <c r="L491" s="57">
        <v>55881</v>
      </c>
    </row>
    <row r="492" spans="1:12">
      <c r="A492" s="52" t="s">
        <v>117</v>
      </c>
      <c r="B492" s="61"/>
      <c r="C492" s="60"/>
      <c r="D492" s="60"/>
      <c r="E492" s="60"/>
      <c r="F492" s="60"/>
      <c r="G492" s="60"/>
      <c r="H492" s="60"/>
      <c r="I492" s="60"/>
      <c r="J492" s="60"/>
      <c r="K492" s="60"/>
      <c r="L492" s="60"/>
    </row>
    <row r="493" spans="1:12">
      <c r="A493" s="58" t="s">
        <v>118</v>
      </c>
      <c r="B493" s="148">
        <v>0.38999653058864348</v>
      </c>
      <c r="C493" s="148">
        <v>0.38523126677371899</v>
      </c>
      <c r="D493" s="148">
        <v>0.38026586985681415</v>
      </c>
      <c r="E493" s="148">
        <v>0.37508609453975184</v>
      </c>
      <c r="F493" s="148">
        <v>0.36966619632723263</v>
      </c>
      <c r="G493" s="148">
        <v>0.36405788393170097</v>
      </c>
      <c r="H493" s="148">
        <v>0.35833617456529149</v>
      </c>
      <c r="I493" s="148">
        <v>0.35250345991241205</v>
      </c>
      <c r="J493" s="148">
        <v>0.34663406081299314</v>
      </c>
      <c r="K493" s="148">
        <v>0.34082861508043499</v>
      </c>
      <c r="L493" s="148">
        <v>0.33517801789811036</v>
      </c>
    </row>
    <row r="494" spans="1:12">
      <c r="A494" s="58" t="s">
        <v>119</v>
      </c>
      <c r="B494" s="148">
        <v>0.56469295709494627</v>
      </c>
      <c r="C494" s="148">
        <v>0.56954847113516671</v>
      </c>
      <c r="D494" s="148">
        <v>0.5744337451880609</v>
      </c>
      <c r="E494" s="148">
        <v>0.5793924109650006</v>
      </c>
      <c r="F494" s="148">
        <v>0.58442936153996683</v>
      </c>
      <c r="G494" s="148">
        <v>0.58946472384958193</v>
      </c>
      <c r="H494" s="148">
        <v>0.59450586917344506</v>
      </c>
      <c r="I494" s="148">
        <v>0.59956964377120969</v>
      </c>
      <c r="J494" s="148">
        <v>0.60458635168181607</v>
      </c>
      <c r="K494" s="148">
        <v>0.60947245439022202</v>
      </c>
      <c r="L494" s="148">
        <v>0.61409607537521238</v>
      </c>
    </row>
    <row r="495" spans="1:12">
      <c r="A495" s="58" t="s">
        <v>120</v>
      </c>
      <c r="B495" s="148">
        <v>4.5310512316410319E-2</v>
      </c>
      <c r="C495" s="148">
        <v>4.522026209111428E-2</v>
      </c>
      <c r="D495" s="148">
        <v>4.5300384955124923E-2</v>
      </c>
      <c r="E495" s="148">
        <v>4.5521494495247582E-2</v>
      </c>
      <c r="F495" s="148">
        <v>4.590444213280051E-2</v>
      </c>
      <c r="G495" s="148">
        <v>4.6477392218717141E-2</v>
      </c>
      <c r="H495" s="148">
        <v>4.7157956261263456E-2</v>
      </c>
      <c r="I495" s="148">
        <v>4.7926896316378184E-2</v>
      </c>
      <c r="J495" s="148">
        <v>4.8779587505190791E-2</v>
      </c>
      <c r="K495" s="148">
        <v>4.9698930529343037E-2</v>
      </c>
      <c r="L495" s="148">
        <v>5.0725906726677289E-2</v>
      </c>
    </row>
    <row r="496" spans="1:12">
      <c r="A496" s="26"/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</row>
    <row r="497" spans="1:12">
      <c r="A497" s="52" t="s">
        <v>182</v>
      </c>
      <c r="B497" s="148">
        <v>0.77087386594032237</v>
      </c>
      <c r="C497" s="150">
        <v>0.75577681388012619</v>
      </c>
      <c r="D497" s="150">
        <v>0.74084480303749412</v>
      </c>
      <c r="E497" s="150">
        <v>0.72594597560306517</v>
      </c>
      <c r="F497" s="150">
        <v>0.71107077400253771</v>
      </c>
      <c r="G497" s="150">
        <v>0.69645435857358862</v>
      </c>
      <c r="H497" s="150">
        <v>0.68206918022579432</v>
      </c>
      <c r="I497" s="150">
        <v>0.66786295868840018</v>
      </c>
      <c r="J497" s="150">
        <v>0.65402344465474083</v>
      </c>
      <c r="K497" s="150">
        <v>0.64076324171287014</v>
      </c>
      <c r="L497" s="150">
        <v>0.62840969043646888</v>
      </c>
    </row>
    <row r="498" spans="1:12">
      <c r="A498" s="26"/>
      <c r="B498" s="148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</row>
    <row r="499" spans="1:12">
      <c r="A499" s="52" t="s">
        <v>121</v>
      </c>
      <c r="B499" s="152">
        <v>19.294724075197088</v>
      </c>
      <c r="C499" s="152">
        <v>19.51668618266979</v>
      </c>
      <c r="D499" s="152">
        <v>19.748728094968911</v>
      </c>
      <c r="E499" s="152">
        <v>19.993176855895197</v>
      </c>
      <c r="F499" s="152">
        <v>20.257460661964188</v>
      </c>
      <c r="G499" s="152">
        <v>20.534329140461217</v>
      </c>
      <c r="H499" s="152">
        <v>20.820415400202634</v>
      </c>
      <c r="I499" s="152">
        <v>21.120281831907398</v>
      </c>
      <c r="J499" s="152">
        <v>21.434242571846077</v>
      </c>
      <c r="K499" s="152">
        <v>21.753897024090694</v>
      </c>
      <c r="L499" s="152">
        <v>22.080675422138835</v>
      </c>
    </row>
    <row r="500" spans="1:12">
      <c r="A500" s="26"/>
      <c r="B500" s="148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</row>
    <row r="501" spans="1:12">
      <c r="A501" s="52" t="s">
        <v>183</v>
      </c>
      <c r="B501" s="148">
        <v>1.0224062119936383</v>
      </c>
      <c r="C501" s="150">
        <v>1.024668061113132</v>
      </c>
      <c r="D501" s="150">
        <v>1.02690037797573</v>
      </c>
      <c r="E501" s="150">
        <v>1.0289596456904522</v>
      </c>
      <c r="F501" s="150">
        <v>1.0310643460798259</v>
      </c>
      <c r="G501" s="150">
        <v>1.0331684075499359</v>
      </c>
      <c r="H501" s="150">
        <v>1.0351499772010864</v>
      </c>
      <c r="I501" s="150">
        <v>1.0372716387934031</v>
      </c>
      <c r="J501" s="150">
        <v>1.0393511112783935</v>
      </c>
      <c r="K501" s="150">
        <v>1.0415389978533292</v>
      </c>
      <c r="L501" s="150">
        <v>1.0436642150283639</v>
      </c>
    </row>
    <row r="502" spans="1:12">
      <c r="A502" s="26"/>
      <c r="B502" s="148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</row>
    <row r="503" spans="1:12">
      <c r="A503" s="52" t="s">
        <v>184</v>
      </c>
      <c r="B503" s="148">
        <v>0.11618183435637398</v>
      </c>
      <c r="C503" s="150">
        <v>0.11738471404419053</v>
      </c>
      <c r="D503" s="150">
        <v>0.11912819042156582</v>
      </c>
      <c r="E503" s="150">
        <v>0.12136278885812758</v>
      </c>
      <c r="F503" s="150">
        <v>0.12417808982503065</v>
      </c>
      <c r="G503" s="150">
        <v>0.12766484196627514</v>
      </c>
      <c r="H503" s="150">
        <v>0.13160255538942503</v>
      </c>
      <c r="I503" s="150">
        <v>0.13596149191921908</v>
      </c>
      <c r="J503" s="150">
        <v>0.14072358437824456</v>
      </c>
      <c r="K503" s="150">
        <v>0.14581795169285941</v>
      </c>
      <c r="L503" s="150">
        <v>0.15134019541250848</v>
      </c>
    </row>
    <row r="504" spans="1:12">
      <c r="A504" s="26"/>
      <c r="B504" s="148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</row>
    <row r="505" spans="1:12">
      <c r="A505" s="52" t="s">
        <v>185</v>
      </c>
      <c r="B505" s="148">
        <v>0.57034311382968561</v>
      </c>
      <c r="C505" s="150">
        <v>0.55618678121102949</v>
      </c>
      <c r="D505" s="150">
        <v>0.54301531318362428</v>
      </c>
      <c r="E505" s="150">
        <v>0.53040963439374977</v>
      </c>
      <c r="F505" s="150">
        <v>0.51874425983134342</v>
      </c>
      <c r="G505" s="150">
        <v>0.50718901453957999</v>
      </c>
      <c r="H505" s="150">
        <v>0.49546556172308653</v>
      </c>
      <c r="I505" s="150">
        <v>0.4841396017866606</v>
      </c>
      <c r="J505" s="150">
        <v>0.47328076288281679</v>
      </c>
      <c r="K505" s="150">
        <v>0.4629695503699488</v>
      </c>
      <c r="L505" s="150">
        <v>0.45326747720364741</v>
      </c>
    </row>
    <row r="506" spans="1:12">
      <c r="A506" s="26"/>
      <c r="B506" s="148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</row>
    <row r="507" spans="1:12">
      <c r="A507" s="52" t="s">
        <v>186</v>
      </c>
      <c r="B507" s="150">
        <v>0.48942838432032931</v>
      </c>
      <c r="C507" s="150">
        <v>0.49224718079301566</v>
      </c>
      <c r="D507" s="150">
        <v>0.49510399858535398</v>
      </c>
      <c r="E507" s="150">
        <v>0.49807580676370045</v>
      </c>
      <c r="F507" s="150">
        <v>0.50108777508158309</v>
      </c>
      <c r="G507" s="150">
        <v>0.50414350579276368</v>
      </c>
      <c r="H507" s="150">
        <v>0.50716678892171052</v>
      </c>
      <c r="I507" s="150">
        <v>0.51017728168089294</v>
      </c>
      <c r="J507" s="150">
        <v>0.51310762745356342</v>
      </c>
      <c r="K507" s="150">
        <v>0.51578812175476574</v>
      </c>
      <c r="L507" s="150">
        <v>0.51810096454966803</v>
      </c>
    </row>
    <row r="508" spans="1:12">
      <c r="A508" s="43" t="s">
        <v>167</v>
      </c>
      <c r="B508" s="68"/>
    </row>
    <row r="509" spans="1:12">
      <c r="A509" s="65" t="s">
        <v>426</v>
      </c>
      <c r="B509" s="66"/>
    </row>
    <row r="510" spans="1:12">
      <c r="A510" s="65" t="s">
        <v>427</v>
      </c>
      <c r="B510" s="66"/>
    </row>
    <row r="511" spans="1:12">
      <c r="A511" s="65" t="s">
        <v>428</v>
      </c>
      <c r="B511" s="66"/>
    </row>
    <row r="512" spans="1:12">
      <c r="A512" s="65" t="s">
        <v>429</v>
      </c>
      <c r="B512" s="66"/>
    </row>
    <row r="513" spans="1:12">
      <c r="A513" s="33" t="s">
        <v>430</v>
      </c>
      <c r="B513" s="17"/>
    </row>
    <row r="515" spans="1:12">
      <c r="A515" s="67" t="s">
        <v>111</v>
      </c>
    </row>
    <row r="516" spans="1:12" s="51" customFormat="1" ht="29.25" customHeight="1">
      <c r="A516" s="530" t="s">
        <v>137</v>
      </c>
      <c r="B516" s="526">
        <v>2010</v>
      </c>
      <c r="C516" s="526">
        <v>2011</v>
      </c>
      <c r="D516" s="526">
        <v>2012</v>
      </c>
      <c r="E516" s="526">
        <v>2013</v>
      </c>
      <c r="F516" s="526">
        <v>2014</v>
      </c>
      <c r="G516" s="526">
        <v>2015</v>
      </c>
      <c r="H516" s="526">
        <v>2016</v>
      </c>
      <c r="I516" s="526">
        <v>2017</v>
      </c>
      <c r="J516" s="526">
        <v>2018</v>
      </c>
      <c r="K516" s="526">
        <v>2019</v>
      </c>
      <c r="L516" s="526">
        <v>2020</v>
      </c>
    </row>
    <row r="517" spans="1:12" s="51" customFormat="1" ht="29.25" customHeight="1">
      <c r="A517" s="530" t="s">
        <v>114</v>
      </c>
      <c r="B517" s="526"/>
      <c r="C517" s="526"/>
      <c r="D517" s="526"/>
      <c r="E517" s="526"/>
      <c r="F517" s="526"/>
      <c r="G517" s="526"/>
      <c r="H517" s="526"/>
      <c r="I517" s="526"/>
      <c r="J517" s="526"/>
      <c r="K517" s="526"/>
      <c r="L517" s="526"/>
    </row>
    <row r="518" spans="1:12">
      <c r="A518" s="52" t="s">
        <v>115</v>
      </c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</row>
    <row r="519" spans="1:12">
      <c r="A519" s="55" t="s">
        <v>116</v>
      </c>
      <c r="B519" s="57">
        <v>2667953</v>
      </c>
      <c r="C519" s="57">
        <v>2723509</v>
      </c>
      <c r="D519" s="57">
        <v>2779370</v>
      </c>
      <c r="E519" s="57">
        <v>2835373</v>
      </c>
      <c r="F519" s="57">
        <v>2891472</v>
      </c>
      <c r="G519" s="57">
        <v>2947627</v>
      </c>
      <c r="H519" s="57">
        <v>3003799</v>
      </c>
      <c r="I519" s="57">
        <v>3059971</v>
      </c>
      <c r="J519" s="57">
        <v>3116111</v>
      </c>
      <c r="K519" s="57">
        <v>3172200</v>
      </c>
      <c r="L519" s="57">
        <v>3228233</v>
      </c>
    </row>
    <row r="520" spans="1:12">
      <c r="A520" s="55" t="s">
        <v>6</v>
      </c>
      <c r="B520" s="57">
        <v>1301235</v>
      </c>
      <c r="C520" s="57">
        <v>1328342</v>
      </c>
      <c r="D520" s="57">
        <v>1355642</v>
      </c>
      <c r="E520" s="57">
        <v>1383037</v>
      </c>
      <c r="F520" s="57">
        <v>1410487</v>
      </c>
      <c r="G520" s="57">
        <v>1437965</v>
      </c>
      <c r="H520" s="57">
        <v>1465452</v>
      </c>
      <c r="I520" s="57">
        <v>1492938</v>
      </c>
      <c r="J520" s="57">
        <v>1520397</v>
      </c>
      <c r="K520" s="57">
        <v>1547824</v>
      </c>
      <c r="L520" s="57">
        <v>1575219</v>
      </c>
    </row>
    <row r="521" spans="1:12">
      <c r="A521" s="58" t="s">
        <v>7</v>
      </c>
      <c r="B521" s="57">
        <v>1366718</v>
      </c>
      <c r="C521" s="57">
        <v>1395167</v>
      </c>
      <c r="D521" s="57">
        <v>1423728</v>
      </c>
      <c r="E521" s="57">
        <v>1452336</v>
      </c>
      <c r="F521" s="57">
        <v>1480985</v>
      </c>
      <c r="G521" s="57">
        <v>1509662</v>
      </c>
      <c r="H521" s="57">
        <v>1538347</v>
      </c>
      <c r="I521" s="57">
        <v>1567033</v>
      </c>
      <c r="J521" s="57">
        <v>1595714</v>
      </c>
      <c r="K521" s="57">
        <v>1624376</v>
      </c>
      <c r="L521" s="57">
        <v>1653014</v>
      </c>
    </row>
    <row r="522" spans="1:12">
      <c r="A522" s="52" t="s">
        <v>117</v>
      </c>
      <c r="B522" s="61"/>
      <c r="C522" s="60"/>
      <c r="D522" s="60"/>
      <c r="E522" s="60"/>
      <c r="F522" s="60"/>
      <c r="G522" s="60"/>
      <c r="H522" s="60"/>
      <c r="I522" s="60"/>
      <c r="J522" s="60"/>
      <c r="K522" s="60"/>
      <c r="L522" s="60"/>
    </row>
    <row r="523" spans="1:12">
      <c r="A523" s="58" t="s">
        <v>118</v>
      </c>
      <c r="B523" s="148">
        <v>0.29378478556406351</v>
      </c>
      <c r="C523" s="148">
        <v>0.29059863580403078</v>
      </c>
      <c r="D523" s="148">
        <v>0.28735576767396925</v>
      </c>
      <c r="E523" s="148">
        <v>0.28408643236709952</v>
      </c>
      <c r="F523" s="148">
        <v>0.28080022908746827</v>
      </c>
      <c r="G523" s="148">
        <v>0.27748863747007341</v>
      </c>
      <c r="H523" s="148">
        <v>0.27414617289638887</v>
      </c>
      <c r="I523" s="148">
        <v>0.27077576878996568</v>
      </c>
      <c r="J523" s="148">
        <v>0.26739130923128218</v>
      </c>
      <c r="K523" s="148">
        <v>0.26401267259315303</v>
      </c>
      <c r="L523" s="148">
        <v>0.26065807517611028</v>
      </c>
    </row>
    <row r="524" spans="1:12">
      <c r="A524" s="58" t="s">
        <v>119</v>
      </c>
      <c r="B524" s="148">
        <v>0.64195358763816301</v>
      </c>
      <c r="C524" s="148">
        <v>0.64464923743596958</v>
      </c>
      <c r="D524" s="148">
        <v>0.64712686687990439</v>
      </c>
      <c r="E524" s="148">
        <v>0.64941543846259386</v>
      </c>
      <c r="F524" s="148">
        <v>0.65152939402491183</v>
      </c>
      <c r="G524" s="148">
        <v>0.65349482821266058</v>
      </c>
      <c r="H524" s="148">
        <v>0.65533079943098727</v>
      </c>
      <c r="I524" s="148">
        <v>0.65704446218607959</v>
      </c>
      <c r="J524" s="148">
        <v>0.65863122334217239</v>
      </c>
      <c r="K524" s="148">
        <v>0.6600822772839039</v>
      </c>
      <c r="L524" s="148">
        <v>0.661391851207766</v>
      </c>
    </row>
    <row r="525" spans="1:12">
      <c r="A525" s="58" t="s">
        <v>120</v>
      </c>
      <c r="B525" s="148">
        <v>6.4261626797773419E-2</v>
      </c>
      <c r="C525" s="148">
        <v>6.4752126759999695E-2</v>
      </c>
      <c r="D525" s="148">
        <v>6.5517365446126283E-2</v>
      </c>
      <c r="E525" s="148">
        <v>6.6498129170306688E-2</v>
      </c>
      <c r="F525" s="148">
        <v>6.7670376887619871E-2</v>
      </c>
      <c r="G525" s="148">
        <v>6.9016534317266065E-2</v>
      </c>
      <c r="H525" s="148">
        <v>7.0523027672623903E-2</v>
      </c>
      <c r="I525" s="148">
        <v>7.2179769023954801E-2</v>
      </c>
      <c r="J525" s="148">
        <v>7.3977467426545457E-2</v>
      </c>
      <c r="K525" s="148">
        <v>7.5905050122943074E-2</v>
      </c>
      <c r="L525" s="148">
        <v>7.7950073616123744E-2</v>
      </c>
    </row>
    <row r="526" spans="1:12">
      <c r="A526" s="26"/>
      <c r="B526" s="148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</row>
    <row r="527" spans="1:12">
      <c r="A527" s="52" t="s">
        <v>182</v>
      </c>
      <c r="B527" s="148">
        <v>0.55774501343491167</v>
      </c>
      <c r="C527" s="150">
        <v>0.55123118422881257</v>
      </c>
      <c r="D527" s="150">
        <v>0.54529204577992385</v>
      </c>
      <c r="E527" s="150">
        <v>0.53984636147143239</v>
      </c>
      <c r="F527" s="150">
        <v>0.53485016819020759</v>
      </c>
      <c r="G527" s="150">
        <v>0.53023399241742675</v>
      </c>
      <c r="H527" s="150">
        <v>0.52594689715222187</v>
      </c>
      <c r="I527" s="150">
        <v>0.52196701677213597</v>
      </c>
      <c r="J527" s="150">
        <v>0.51830032430831119</v>
      </c>
      <c r="K527" s="150">
        <v>0.51496265604158342</v>
      </c>
      <c r="L527" s="150">
        <v>0.51196298861847567</v>
      </c>
    </row>
    <row r="528" spans="1:12">
      <c r="A528" s="26"/>
      <c r="B528" s="148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</row>
    <row r="529" spans="1:12">
      <c r="A529" s="52" t="s">
        <v>121</v>
      </c>
      <c r="B529" s="152">
        <v>25.506740926904072</v>
      </c>
      <c r="C529" s="152">
        <v>25.764314681347315</v>
      </c>
      <c r="D529" s="152">
        <v>26.027921060875013</v>
      </c>
      <c r="E529" s="152">
        <v>26.297036945457542</v>
      </c>
      <c r="F529" s="152">
        <v>26.569044376232391</v>
      </c>
      <c r="G529" s="152">
        <v>26.843322638861039</v>
      </c>
      <c r="H529" s="152">
        <v>27.120143281914149</v>
      </c>
      <c r="I529" s="152">
        <v>27.399269670662807</v>
      </c>
      <c r="J529" s="152">
        <v>27.678632462034411</v>
      </c>
      <c r="K529" s="152">
        <v>27.9579429403537</v>
      </c>
      <c r="L529" s="152">
        <v>28.238933745633627</v>
      </c>
    </row>
    <row r="530" spans="1:12">
      <c r="A530" s="26"/>
      <c r="B530" s="148"/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</row>
    <row r="531" spans="1:12">
      <c r="A531" s="52" t="s">
        <v>183</v>
      </c>
      <c r="B531" s="148">
        <v>0.95208740939974446</v>
      </c>
      <c r="C531" s="150">
        <v>0.95210250815852149</v>
      </c>
      <c r="D531" s="150">
        <v>0.95217766314914087</v>
      </c>
      <c r="E531" s="150">
        <v>0.95228445759108082</v>
      </c>
      <c r="F531" s="150">
        <v>0.95239789734534785</v>
      </c>
      <c r="G531" s="150">
        <v>0.95250791236713916</v>
      </c>
      <c r="H531" s="150">
        <v>0.95261472216606524</v>
      </c>
      <c r="I531" s="150">
        <v>0.95271637546879995</v>
      </c>
      <c r="J531" s="150">
        <v>0.95280043917644386</v>
      </c>
      <c r="K531" s="150">
        <v>0.95287298014745359</v>
      </c>
      <c r="L531" s="150">
        <v>0.95293748268314726</v>
      </c>
    </row>
    <row r="532" spans="1:12">
      <c r="A532" s="26"/>
      <c r="B532" s="148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</row>
    <row r="533" spans="1:12">
      <c r="A533" s="52" t="s">
        <v>184</v>
      </c>
      <c r="B533" s="148">
        <v>0.21873708222974111</v>
      </c>
      <c r="C533" s="150">
        <v>0.22282323033225176</v>
      </c>
      <c r="D533" s="150">
        <v>0.22800087145096587</v>
      </c>
      <c r="E533" s="150">
        <v>0.23407710328234579</v>
      </c>
      <c r="F533" s="150">
        <v>0.240991174072514</v>
      </c>
      <c r="G533" s="150">
        <v>0.24871841581156404</v>
      </c>
      <c r="H533" s="150">
        <v>0.25724607762180018</v>
      </c>
      <c r="I533" s="150">
        <v>0.26656657405686451</v>
      </c>
      <c r="J533" s="150">
        <v>0.27666369426598708</v>
      </c>
      <c r="K533" s="150">
        <v>0.28750532835184672</v>
      </c>
      <c r="L533" s="150">
        <v>0.29905105975887292</v>
      </c>
    </row>
    <row r="534" spans="1:12">
      <c r="A534" s="26"/>
      <c r="B534" s="148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</row>
    <row r="535" spans="1:12">
      <c r="A535" s="52" t="s">
        <v>185</v>
      </c>
      <c r="B535" s="148">
        <v>0.37315283873775668</v>
      </c>
      <c r="C535" s="150">
        <v>0.3673448373620613</v>
      </c>
      <c r="D535" s="150">
        <v>0.36141161780445319</v>
      </c>
      <c r="E535" s="150">
        <v>0.35548818558067985</v>
      </c>
      <c r="F535" s="150">
        <v>0.34986567211353076</v>
      </c>
      <c r="G535" s="150">
        <v>0.34480308289376588</v>
      </c>
      <c r="H535" s="150">
        <v>0.34021104570214222</v>
      </c>
      <c r="I535" s="150">
        <v>0.33593210362246156</v>
      </c>
      <c r="J535" s="150">
        <v>0.33195970371210992</v>
      </c>
      <c r="K535" s="150">
        <v>0.3282938144269904</v>
      </c>
      <c r="L535" s="150">
        <v>0.32494055385236259</v>
      </c>
    </row>
    <row r="536" spans="1:12">
      <c r="A536" s="26"/>
      <c r="B536" s="148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</row>
    <row r="537" spans="1:12">
      <c r="A537" s="52" t="s">
        <v>186</v>
      </c>
      <c r="B537" s="150">
        <v>0.53628400299110712</v>
      </c>
      <c r="C537" s="150">
        <v>0.53599031513790107</v>
      </c>
      <c r="D537" s="150">
        <v>0.53550678219435177</v>
      </c>
      <c r="E537" s="150">
        <v>0.53486589880027757</v>
      </c>
      <c r="F537" s="150">
        <v>0.53408711094305483</v>
      </c>
      <c r="G537" s="150">
        <v>0.53320412118739158</v>
      </c>
      <c r="H537" s="150">
        <v>0.53224662576128789</v>
      </c>
      <c r="I537" s="150">
        <v>0.53122365642586977</v>
      </c>
      <c r="J537" s="150">
        <v>0.53012883261035504</v>
      </c>
      <c r="K537" s="150">
        <v>0.52894711569242592</v>
      </c>
      <c r="L537" s="150">
        <v>0.52765312332502934</v>
      </c>
    </row>
    <row r="538" spans="1:12">
      <c r="A538" s="43" t="s">
        <v>167</v>
      </c>
      <c r="B538" s="68"/>
    </row>
    <row r="539" spans="1:12">
      <c r="A539" s="65" t="s">
        <v>426</v>
      </c>
      <c r="B539" s="66"/>
    </row>
    <row r="540" spans="1:12">
      <c r="A540" s="65" t="s">
        <v>427</v>
      </c>
      <c r="B540" s="66"/>
    </row>
    <row r="541" spans="1:12">
      <c r="A541" s="65" t="s">
        <v>428</v>
      </c>
      <c r="B541" s="66"/>
    </row>
    <row r="542" spans="1:12">
      <c r="A542" s="65" t="s">
        <v>429</v>
      </c>
      <c r="B542" s="66"/>
    </row>
    <row r="543" spans="1:12">
      <c r="A543" s="33" t="s">
        <v>430</v>
      </c>
      <c r="B543" s="17"/>
    </row>
    <row r="545" spans="1:12">
      <c r="A545" s="67" t="s">
        <v>111</v>
      </c>
    </row>
    <row r="546" spans="1:12" s="51" customFormat="1" ht="24.75" customHeight="1">
      <c r="A546" s="530" t="s">
        <v>138</v>
      </c>
      <c r="B546" s="526">
        <v>2010</v>
      </c>
      <c r="C546" s="526">
        <v>2011</v>
      </c>
      <c r="D546" s="526">
        <v>2012</v>
      </c>
      <c r="E546" s="526">
        <v>2013</v>
      </c>
      <c r="F546" s="526">
        <v>2014</v>
      </c>
      <c r="G546" s="526">
        <v>2015</v>
      </c>
      <c r="H546" s="526">
        <v>2016</v>
      </c>
      <c r="I546" s="526">
        <v>2017</v>
      </c>
      <c r="J546" s="526">
        <v>2018</v>
      </c>
      <c r="K546" s="526">
        <v>2019</v>
      </c>
      <c r="L546" s="526">
        <v>2020</v>
      </c>
    </row>
    <row r="547" spans="1:12" s="51" customFormat="1" ht="24.75" customHeight="1">
      <c r="A547" s="530" t="s">
        <v>114</v>
      </c>
      <c r="B547" s="526"/>
      <c r="C547" s="526"/>
      <c r="D547" s="526"/>
      <c r="E547" s="526"/>
      <c r="F547" s="526"/>
      <c r="G547" s="526"/>
      <c r="H547" s="526"/>
      <c r="I547" s="526"/>
      <c r="J547" s="526"/>
      <c r="K547" s="526"/>
      <c r="L547" s="526"/>
    </row>
    <row r="548" spans="1:12">
      <c r="A548" s="52" t="s">
        <v>115</v>
      </c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1:12">
      <c r="A549" s="55" t="s">
        <v>116</v>
      </c>
      <c r="B549" s="57">
        <v>524048</v>
      </c>
      <c r="C549" s="57">
        <v>530655</v>
      </c>
      <c r="D549" s="57">
        <v>537351</v>
      </c>
      <c r="E549" s="57">
        <v>544090</v>
      </c>
      <c r="F549" s="57">
        <v>550832</v>
      </c>
      <c r="G549" s="57">
        <v>557563</v>
      </c>
      <c r="H549" s="57">
        <v>564260</v>
      </c>
      <c r="I549" s="57">
        <v>570933</v>
      </c>
      <c r="J549" s="57">
        <v>577551</v>
      </c>
      <c r="K549" s="57">
        <v>584114</v>
      </c>
      <c r="L549" s="57">
        <v>590600</v>
      </c>
    </row>
    <row r="550" spans="1:12">
      <c r="A550" s="55" t="s">
        <v>6</v>
      </c>
      <c r="B550" s="57">
        <v>254361</v>
      </c>
      <c r="C550" s="57">
        <v>257531</v>
      </c>
      <c r="D550" s="57">
        <v>260750</v>
      </c>
      <c r="E550" s="57">
        <v>263993</v>
      </c>
      <c r="F550" s="57">
        <v>267235</v>
      </c>
      <c r="G550" s="57">
        <v>270478</v>
      </c>
      <c r="H550" s="57">
        <v>273702</v>
      </c>
      <c r="I550" s="57">
        <v>276920</v>
      </c>
      <c r="J550" s="57">
        <v>280104</v>
      </c>
      <c r="K550" s="57">
        <v>283261</v>
      </c>
      <c r="L550" s="57">
        <v>286383</v>
      </c>
    </row>
    <row r="551" spans="1:12">
      <c r="A551" s="58" t="s">
        <v>7</v>
      </c>
      <c r="B551" s="57">
        <v>269687</v>
      </c>
      <c r="C551" s="57">
        <v>273124</v>
      </c>
      <c r="D551" s="57">
        <v>276601</v>
      </c>
      <c r="E551" s="57">
        <v>280097</v>
      </c>
      <c r="F551" s="57">
        <v>283597</v>
      </c>
      <c r="G551" s="57">
        <v>287085</v>
      </c>
      <c r="H551" s="57">
        <v>290558</v>
      </c>
      <c r="I551" s="57">
        <v>294013</v>
      </c>
      <c r="J551" s="57">
        <v>297447</v>
      </c>
      <c r="K551" s="57">
        <v>300853</v>
      </c>
      <c r="L551" s="57">
        <v>304217</v>
      </c>
    </row>
    <row r="552" spans="1:12">
      <c r="A552" s="52" t="s">
        <v>117</v>
      </c>
      <c r="B552" s="61"/>
      <c r="C552" s="60"/>
      <c r="D552" s="60"/>
      <c r="E552" s="60"/>
      <c r="F552" s="60"/>
      <c r="G552" s="60"/>
      <c r="H552" s="60"/>
      <c r="I552" s="60"/>
      <c r="J552" s="60"/>
      <c r="K552" s="60"/>
      <c r="L552" s="60"/>
    </row>
    <row r="553" spans="1:12">
      <c r="A553" s="58" t="s">
        <v>118</v>
      </c>
      <c r="B553" s="148">
        <v>0.29511037156901659</v>
      </c>
      <c r="C553" s="148">
        <v>0.29212200016960171</v>
      </c>
      <c r="D553" s="148">
        <v>0.28900476597233465</v>
      </c>
      <c r="E553" s="148">
        <v>0.28580565715230938</v>
      </c>
      <c r="F553" s="148">
        <v>0.282550759578238</v>
      </c>
      <c r="G553" s="148">
        <v>0.27924019348486179</v>
      </c>
      <c r="H553" s="148">
        <v>0.27586396342111791</v>
      </c>
      <c r="I553" s="148">
        <v>0.27241900538241792</v>
      </c>
      <c r="J553" s="148">
        <v>0.26891997416678354</v>
      </c>
      <c r="K553" s="148">
        <v>0.26539168723913481</v>
      </c>
      <c r="L553" s="148">
        <v>0.26185912631222485</v>
      </c>
    </row>
    <row r="554" spans="1:12">
      <c r="A554" s="58" t="s">
        <v>119</v>
      </c>
      <c r="B554" s="148">
        <v>0.62039736818001401</v>
      </c>
      <c r="C554" s="148">
        <v>0.62387992198320941</v>
      </c>
      <c r="D554" s="148">
        <v>0.62712826439329228</v>
      </c>
      <c r="E554" s="148">
        <v>0.63017515484570563</v>
      </c>
      <c r="F554" s="148">
        <v>0.63304782583437413</v>
      </c>
      <c r="G554" s="148">
        <v>0.63577030757062436</v>
      </c>
      <c r="H554" s="148">
        <v>0.63837060929358802</v>
      </c>
      <c r="I554" s="148">
        <v>0.64085803413009934</v>
      </c>
      <c r="J554" s="148">
        <v>0.64324362696973947</v>
      </c>
      <c r="K554" s="148">
        <v>0.64551097902121846</v>
      </c>
      <c r="L554" s="148">
        <v>0.64764984761259736</v>
      </c>
    </row>
    <row r="555" spans="1:12">
      <c r="A555" s="58" t="s">
        <v>120</v>
      </c>
      <c r="B555" s="148">
        <v>8.4492260250969384E-2</v>
      </c>
      <c r="C555" s="148">
        <v>8.3998077847188851E-2</v>
      </c>
      <c r="D555" s="148">
        <v>8.3866969634373068E-2</v>
      </c>
      <c r="E555" s="148">
        <v>8.4019188001984962E-2</v>
      </c>
      <c r="F555" s="148">
        <v>8.4401414587387813E-2</v>
      </c>
      <c r="G555" s="148">
        <v>8.4989498944513894E-2</v>
      </c>
      <c r="H555" s="148">
        <v>8.5765427285294016E-2</v>
      </c>
      <c r="I555" s="148">
        <v>8.6722960487482764E-2</v>
      </c>
      <c r="J555" s="148">
        <v>8.7836398863476994E-2</v>
      </c>
      <c r="K555" s="148">
        <v>8.909733373964672E-2</v>
      </c>
      <c r="L555" s="148">
        <v>9.0491026075177783E-2</v>
      </c>
    </row>
    <row r="556" spans="1:12">
      <c r="A556" s="26"/>
      <c r="B556" s="148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</row>
    <row r="557" spans="1:12">
      <c r="A557" s="52" t="s">
        <v>182</v>
      </c>
      <c r="B557" s="148">
        <v>0.61187015176028392</v>
      </c>
      <c r="C557" s="150">
        <v>0.60287254768701015</v>
      </c>
      <c r="D557" s="150">
        <v>0.59457013306111794</v>
      </c>
      <c r="E557" s="150">
        <v>0.58686040271588236</v>
      </c>
      <c r="F557" s="150">
        <v>0.57965948099098663</v>
      </c>
      <c r="G557" s="150">
        <v>0.5728950976354229</v>
      </c>
      <c r="H557" s="150">
        <v>0.56648815819792508</v>
      </c>
      <c r="I557" s="150">
        <v>0.56040799481807224</v>
      </c>
      <c r="J557" s="150">
        <v>0.55462092133101482</v>
      </c>
      <c r="K557" s="150">
        <v>0.54916032801841652</v>
      </c>
      <c r="L557" s="150">
        <v>0.54404421414789983</v>
      </c>
    </row>
    <row r="558" spans="1:12">
      <c r="A558" s="26"/>
      <c r="B558" s="148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</row>
    <row r="559" spans="1:12">
      <c r="A559" s="52" t="s">
        <v>121</v>
      </c>
      <c r="B559" s="152">
        <v>25.31311625773905</v>
      </c>
      <c r="C559" s="152">
        <v>25.546804426377598</v>
      </c>
      <c r="D559" s="152">
        <v>25.797539523491427</v>
      </c>
      <c r="E559" s="152">
        <v>26.06287692651329</v>
      </c>
      <c r="F559" s="152">
        <v>26.342595655529827</v>
      </c>
      <c r="G559" s="152">
        <v>26.631461286804797</v>
      </c>
      <c r="H559" s="152">
        <v>26.928154710458081</v>
      </c>
      <c r="I559" s="152">
        <v>27.234507042253522</v>
      </c>
      <c r="J559" s="152">
        <v>27.546690307328607</v>
      </c>
      <c r="K559" s="152">
        <v>27.863224154486289</v>
      </c>
      <c r="L559" s="152">
        <v>28.185133689839571</v>
      </c>
    </row>
    <row r="560" spans="1:12">
      <c r="A560" s="26"/>
      <c r="B560" s="148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</row>
    <row r="561" spans="1:12">
      <c r="A561" s="52" t="s">
        <v>183</v>
      </c>
      <c r="B561" s="148">
        <v>0.94317115767537929</v>
      </c>
      <c r="C561" s="150">
        <v>0.94290871545525112</v>
      </c>
      <c r="D561" s="150">
        <v>0.94269362728262007</v>
      </c>
      <c r="E561" s="150">
        <v>0.94250563197749349</v>
      </c>
      <c r="F561" s="150">
        <v>0.94230545457109915</v>
      </c>
      <c r="G561" s="150">
        <v>0.94215302088231712</v>
      </c>
      <c r="H561" s="150">
        <v>0.94198748614734407</v>
      </c>
      <c r="I561" s="150">
        <v>0.94186311489628005</v>
      </c>
      <c r="J561" s="150">
        <v>0.94169381436020538</v>
      </c>
      <c r="K561" s="150">
        <v>0.94152626033311948</v>
      </c>
      <c r="L561" s="150">
        <v>0.94137737207322403</v>
      </c>
    </row>
    <row r="562" spans="1:12">
      <c r="A562" s="26"/>
      <c r="B562" s="148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</row>
    <row r="563" spans="1:12">
      <c r="A563" s="52" t="s">
        <v>184</v>
      </c>
      <c r="B563" s="148">
        <v>0.28630732224607508</v>
      </c>
      <c r="C563" s="150">
        <v>0.28754451153429322</v>
      </c>
      <c r="D563" s="150">
        <v>0.29019234112700182</v>
      </c>
      <c r="E563" s="150">
        <v>0.29397314538532771</v>
      </c>
      <c r="F563" s="150">
        <v>0.29871239671545508</v>
      </c>
      <c r="G563" s="150">
        <v>0.30435983403342454</v>
      </c>
      <c r="H563" s="150">
        <v>0.31089753885094984</v>
      </c>
      <c r="I563" s="150">
        <v>0.31834401702532583</v>
      </c>
      <c r="J563" s="150">
        <v>0.32662653317451629</v>
      </c>
      <c r="K563" s="150">
        <v>0.33572013753152841</v>
      </c>
      <c r="L563" s="150">
        <v>0.34557140455468338</v>
      </c>
    </row>
    <row r="564" spans="1:12">
      <c r="A564" s="26"/>
      <c r="B564" s="148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</row>
    <row r="565" spans="1:12">
      <c r="A565" s="52" t="s">
        <v>185</v>
      </c>
      <c r="B565" s="148">
        <v>0.37661320456439884</v>
      </c>
      <c r="C565" s="150">
        <v>0.37107586021391209</v>
      </c>
      <c r="D565" s="150">
        <v>0.36547465373478005</v>
      </c>
      <c r="E565" s="150">
        <v>0.35979764608713605</v>
      </c>
      <c r="F565" s="150">
        <v>0.35409971941600482</v>
      </c>
      <c r="G565" s="150">
        <v>0.34844926388683856</v>
      </c>
      <c r="H565" s="150">
        <v>0.34289352051406174</v>
      </c>
      <c r="I565" s="150">
        <v>0.33754261736165747</v>
      </c>
      <c r="J565" s="150">
        <v>0.33239294122225033</v>
      </c>
      <c r="K565" s="150">
        <v>0.32746503732133575</v>
      </c>
      <c r="L565" s="150">
        <v>0.32278215556685308</v>
      </c>
    </row>
    <row r="566" spans="1:12">
      <c r="A566" s="26"/>
      <c r="B566" s="148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</row>
    <row r="567" spans="1:12">
      <c r="A567" s="52" t="s">
        <v>186</v>
      </c>
      <c r="B567" s="150">
        <v>0.51602042367633594</v>
      </c>
      <c r="C567" s="150">
        <v>0.51724857573849237</v>
      </c>
      <c r="D567" s="150">
        <v>0.51812900170281384</v>
      </c>
      <c r="E567" s="150">
        <v>0.51871316008382806</v>
      </c>
      <c r="F567" s="150">
        <v>0.5190217103848066</v>
      </c>
      <c r="G567" s="150">
        <v>0.51910061480049463</v>
      </c>
      <c r="H567" s="150">
        <v>0.51899792812450529</v>
      </c>
      <c r="I567" s="150">
        <v>0.51875257216517634</v>
      </c>
      <c r="J567" s="150">
        <v>0.51838142593470438</v>
      </c>
      <c r="K567" s="150">
        <v>0.51789079716672259</v>
      </c>
      <c r="L567" s="150">
        <v>0.51726234891541234</v>
      </c>
    </row>
    <row r="568" spans="1:12">
      <c r="A568" s="43" t="s">
        <v>167</v>
      </c>
      <c r="B568" s="68"/>
    </row>
    <row r="569" spans="1:12">
      <c r="A569" s="65" t="s">
        <v>426</v>
      </c>
      <c r="B569" s="66"/>
    </row>
    <row r="570" spans="1:12">
      <c r="A570" s="65" t="s">
        <v>427</v>
      </c>
      <c r="B570" s="66"/>
    </row>
    <row r="571" spans="1:12">
      <c r="A571" s="65" t="s">
        <v>428</v>
      </c>
      <c r="B571" s="66"/>
    </row>
    <row r="572" spans="1:12">
      <c r="A572" s="65" t="s">
        <v>429</v>
      </c>
      <c r="B572" s="66"/>
    </row>
    <row r="573" spans="1:12">
      <c r="A573" s="33" t="s">
        <v>430</v>
      </c>
      <c r="B573" s="17"/>
    </row>
    <row r="575" spans="1:12">
      <c r="A575" s="67" t="s">
        <v>111</v>
      </c>
    </row>
    <row r="576" spans="1:12" s="51" customFormat="1" ht="25.5" customHeight="1">
      <c r="A576" s="530" t="s">
        <v>171</v>
      </c>
      <c r="B576" s="526">
        <v>2010</v>
      </c>
      <c r="C576" s="526">
        <v>2011</v>
      </c>
      <c r="D576" s="526">
        <v>2012</v>
      </c>
      <c r="E576" s="526">
        <v>2013</v>
      </c>
      <c r="F576" s="526">
        <v>2014</v>
      </c>
      <c r="G576" s="526">
        <v>2015</v>
      </c>
      <c r="H576" s="526">
        <v>2016</v>
      </c>
      <c r="I576" s="526">
        <v>2017</v>
      </c>
      <c r="J576" s="526">
        <v>2018</v>
      </c>
      <c r="K576" s="526">
        <v>2019</v>
      </c>
      <c r="L576" s="526">
        <v>2020</v>
      </c>
    </row>
    <row r="577" spans="1:12" s="51" customFormat="1" ht="25.5" customHeight="1">
      <c r="A577" s="530" t="s">
        <v>114</v>
      </c>
      <c r="B577" s="526"/>
      <c r="C577" s="526"/>
      <c r="D577" s="526"/>
      <c r="E577" s="526"/>
      <c r="F577" s="526"/>
      <c r="G577" s="526"/>
      <c r="H577" s="526"/>
      <c r="I577" s="526"/>
      <c r="J577" s="526"/>
      <c r="K577" s="526"/>
      <c r="L577" s="526"/>
    </row>
    <row r="578" spans="1:12">
      <c r="A578" s="52" t="s">
        <v>115</v>
      </c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</row>
    <row r="579" spans="1:12">
      <c r="A579" s="55" t="s">
        <v>116</v>
      </c>
      <c r="B579" s="57">
        <v>95194</v>
      </c>
      <c r="C579" s="57">
        <v>97676</v>
      </c>
      <c r="D579" s="57">
        <v>100170</v>
      </c>
      <c r="E579" s="57">
        <v>102684</v>
      </c>
      <c r="F579" s="57">
        <v>105213</v>
      </c>
      <c r="G579" s="57">
        <v>107749</v>
      </c>
      <c r="H579" s="57">
        <v>110296</v>
      </c>
      <c r="I579" s="57">
        <v>112835</v>
      </c>
      <c r="J579" s="57">
        <v>115368</v>
      </c>
      <c r="K579" s="57">
        <v>117899</v>
      </c>
      <c r="L579" s="57">
        <v>120416</v>
      </c>
    </row>
    <row r="580" spans="1:12">
      <c r="A580" s="55" t="s">
        <v>6</v>
      </c>
      <c r="B580" s="57">
        <v>49476</v>
      </c>
      <c r="C580" s="57">
        <v>50803</v>
      </c>
      <c r="D580" s="57">
        <v>52137</v>
      </c>
      <c r="E580" s="57">
        <v>53483</v>
      </c>
      <c r="F580" s="57">
        <v>54841</v>
      </c>
      <c r="G580" s="57">
        <v>56204</v>
      </c>
      <c r="H580" s="57">
        <v>57574</v>
      </c>
      <c r="I580" s="57">
        <v>58944</v>
      </c>
      <c r="J580" s="57">
        <v>60311</v>
      </c>
      <c r="K580" s="57">
        <v>61677</v>
      </c>
      <c r="L580" s="57">
        <v>63038</v>
      </c>
    </row>
    <row r="581" spans="1:12">
      <c r="A581" s="58" t="s">
        <v>7</v>
      </c>
      <c r="B581" s="57">
        <v>45718</v>
      </c>
      <c r="C581" s="57">
        <v>46873</v>
      </c>
      <c r="D581" s="57">
        <v>48033</v>
      </c>
      <c r="E581" s="57">
        <v>49201</v>
      </c>
      <c r="F581" s="57">
        <v>50372</v>
      </c>
      <c r="G581" s="57">
        <v>51545</v>
      </c>
      <c r="H581" s="57">
        <v>52722</v>
      </c>
      <c r="I581" s="57">
        <v>53891</v>
      </c>
      <c r="J581" s="57">
        <v>55057</v>
      </c>
      <c r="K581" s="57">
        <v>56222</v>
      </c>
      <c r="L581" s="57">
        <v>57378</v>
      </c>
    </row>
    <row r="582" spans="1:12">
      <c r="A582" s="52" t="s">
        <v>117</v>
      </c>
      <c r="B582" s="61"/>
      <c r="C582" s="60"/>
      <c r="D582" s="60"/>
      <c r="E582" s="60"/>
      <c r="F582" s="60"/>
      <c r="G582" s="60"/>
      <c r="H582" s="60"/>
      <c r="I582" s="60"/>
      <c r="J582" s="60"/>
      <c r="K582" s="60"/>
      <c r="L582" s="60"/>
    </row>
    <row r="583" spans="1:12">
      <c r="A583" s="58" t="s">
        <v>118</v>
      </c>
      <c r="B583" s="148">
        <v>0.40126478559573081</v>
      </c>
      <c r="C583" s="148">
        <v>0.39761046725910154</v>
      </c>
      <c r="D583" s="148">
        <v>0.39375062393930316</v>
      </c>
      <c r="E583" s="148">
        <v>0.38963226987651434</v>
      </c>
      <c r="F583" s="148">
        <v>0.38532310646022833</v>
      </c>
      <c r="G583" s="148">
        <v>0.38087592460254849</v>
      </c>
      <c r="H583" s="148">
        <v>0.37629651120620877</v>
      </c>
      <c r="I583" s="148">
        <v>0.37166659281251385</v>
      </c>
      <c r="J583" s="148">
        <v>0.36698217876707578</v>
      </c>
      <c r="K583" s="148">
        <v>0.36221681269561234</v>
      </c>
      <c r="L583" s="148">
        <v>0.35737775710868985</v>
      </c>
    </row>
    <row r="584" spans="1:12">
      <c r="A584" s="58" t="s">
        <v>119</v>
      </c>
      <c r="B584" s="148">
        <v>0.54861650944387252</v>
      </c>
      <c r="C584" s="148">
        <v>0.55241819894344568</v>
      </c>
      <c r="D584" s="148">
        <v>0.55632424877707898</v>
      </c>
      <c r="E584" s="148">
        <v>0.56033072338436363</v>
      </c>
      <c r="F584" s="148">
        <v>0.56440744014522926</v>
      </c>
      <c r="G584" s="148">
        <v>0.56853427874040596</v>
      </c>
      <c r="H584" s="148">
        <v>0.57264996010734748</v>
      </c>
      <c r="I584" s="148">
        <v>0.5767891168520406</v>
      </c>
      <c r="J584" s="148">
        <v>0.58088898134664724</v>
      </c>
      <c r="K584" s="148">
        <v>0.58500920279222046</v>
      </c>
      <c r="L584" s="148">
        <v>0.58918250066436351</v>
      </c>
    </row>
    <row r="585" spans="1:12">
      <c r="A585" s="58" t="s">
        <v>120</v>
      </c>
      <c r="B585" s="148">
        <v>5.0118704960396665E-2</v>
      </c>
      <c r="C585" s="148">
        <v>4.9971333797452805E-2</v>
      </c>
      <c r="D585" s="148">
        <v>4.9925127283617851E-2</v>
      </c>
      <c r="E585" s="148">
        <v>5.0037006739121967E-2</v>
      </c>
      <c r="F585" s="148">
        <v>5.0269453394542502E-2</v>
      </c>
      <c r="G585" s="148">
        <v>5.0589796657045542E-2</v>
      </c>
      <c r="H585" s="148">
        <v>5.105352868644375E-2</v>
      </c>
      <c r="I585" s="148">
        <v>5.154429033544556E-2</v>
      </c>
      <c r="J585" s="148">
        <v>5.2128839886276958E-2</v>
      </c>
      <c r="K585" s="148">
        <v>5.2773984512167194E-2</v>
      </c>
      <c r="L585" s="148">
        <v>5.3439742226946585E-2</v>
      </c>
    </row>
    <row r="586" spans="1:12">
      <c r="A586" s="26"/>
      <c r="B586" s="148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</row>
    <row r="587" spans="1:12">
      <c r="A587" s="52" t="s">
        <v>182</v>
      </c>
      <c r="B587" s="148">
        <v>0.82276687410244131</v>
      </c>
      <c r="C587" s="150">
        <v>0.81022276585492425</v>
      </c>
      <c r="D587" s="150">
        <v>0.79751287526692627</v>
      </c>
      <c r="E587" s="150">
        <v>0.78466030554252042</v>
      </c>
      <c r="F587" s="150">
        <v>0.7717696983985316</v>
      </c>
      <c r="G587" s="150">
        <v>0.75890889501950731</v>
      </c>
      <c r="H587" s="150">
        <v>0.74626747518247016</v>
      </c>
      <c r="I587" s="150">
        <v>0.73373590240004916</v>
      </c>
      <c r="J587" s="150">
        <v>0.72149934344037248</v>
      </c>
      <c r="K587" s="150">
        <v>0.7093748187670359</v>
      </c>
      <c r="L587" s="150">
        <v>0.69726697393829196</v>
      </c>
    </row>
    <row r="588" spans="1:12">
      <c r="A588" s="26"/>
      <c r="B588" s="148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</row>
    <row r="589" spans="1:12">
      <c r="A589" s="52" t="s">
        <v>121</v>
      </c>
      <c r="B589" s="152">
        <v>18.599151643690348</v>
      </c>
      <c r="C589" s="152">
        <v>18.786597938144329</v>
      </c>
      <c r="D589" s="152">
        <v>18.987443495730787</v>
      </c>
      <c r="E589" s="152">
        <v>19.210152284263959</v>
      </c>
      <c r="F589" s="152">
        <v>19.447055912914397</v>
      </c>
      <c r="G589" s="152">
        <v>19.695116054158607</v>
      </c>
      <c r="H589" s="152">
        <v>19.955125177137457</v>
      </c>
      <c r="I589" s="152">
        <v>20.231410867492851</v>
      </c>
      <c r="J589" s="152">
        <v>20.518656716417912</v>
      </c>
      <c r="K589" s="152">
        <v>20.814096715328468</v>
      </c>
      <c r="L589" s="152">
        <v>21.120055197792087</v>
      </c>
    </row>
    <row r="590" spans="1:12">
      <c r="A590" s="26"/>
      <c r="B590" s="148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</row>
    <row r="591" spans="1:12">
      <c r="A591" s="52" t="s">
        <v>183</v>
      </c>
      <c r="B591" s="148">
        <v>1.0821995712848331</v>
      </c>
      <c r="C591" s="150">
        <v>1.0838435773259658</v>
      </c>
      <c r="D591" s="150">
        <v>1.0854412591343452</v>
      </c>
      <c r="E591" s="150">
        <v>1.0870307514074917</v>
      </c>
      <c r="F591" s="150">
        <v>1.0887199237671723</v>
      </c>
      <c r="G591" s="150">
        <v>1.0903870404500922</v>
      </c>
      <c r="H591" s="150">
        <v>1.092029892644437</v>
      </c>
      <c r="I591" s="150">
        <v>1.0937633371063813</v>
      </c>
      <c r="J591" s="150">
        <v>1.095428374230343</v>
      </c>
      <c r="K591" s="150">
        <v>1.0970260752018783</v>
      </c>
      <c r="L591" s="150">
        <v>1.0986440796123951</v>
      </c>
    </row>
    <row r="592" spans="1:12">
      <c r="A592" s="26"/>
      <c r="B592" s="148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</row>
    <row r="593" spans="1:12">
      <c r="A593" s="52" t="s">
        <v>184</v>
      </c>
      <c r="B593" s="148">
        <v>0.12490182732080214</v>
      </c>
      <c r="C593" s="150">
        <v>0.12567912042639751</v>
      </c>
      <c r="D593" s="150">
        <v>0.12679377313523654</v>
      </c>
      <c r="E593" s="150">
        <v>0.12842110525131845</v>
      </c>
      <c r="F593" s="150">
        <v>0.13046052144742359</v>
      </c>
      <c r="G593" s="150">
        <v>0.13282487390043618</v>
      </c>
      <c r="H593" s="150">
        <v>0.13567367000771011</v>
      </c>
      <c r="I593" s="150">
        <v>0.13868421680139256</v>
      </c>
      <c r="J593" s="150">
        <v>0.14204733336482592</v>
      </c>
      <c r="K593" s="150">
        <v>0.14569722514927994</v>
      </c>
      <c r="L593" s="150">
        <v>0.14953292745271182</v>
      </c>
    </row>
    <row r="594" spans="1:12">
      <c r="A594" s="26"/>
      <c r="B594" s="148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</row>
    <row r="595" spans="1:12">
      <c r="A595" s="52" t="s">
        <v>185</v>
      </c>
      <c r="B595" s="148">
        <v>0.63951024252413469</v>
      </c>
      <c r="C595" s="150">
        <v>0.63125885957291139</v>
      </c>
      <c r="D595" s="150">
        <v>0.62189651343548746</v>
      </c>
      <c r="E595" s="150">
        <v>0.6112789092164308</v>
      </c>
      <c r="F595" s="150">
        <v>0.59979035639413003</v>
      </c>
      <c r="G595" s="150">
        <v>0.5868014511066727</v>
      </c>
      <c r="H595" s="150">
        <v>0.5725442004281297</v>
      </c>
      <c r="I595" s="150">
        <v>0.55834136933461909</v>
      </c>
      <c r="J595" s="150">
        <v>0.54436892110105528</v>
      </c>
      <c r="K595" s="150">
        <v>0.53072646133586954</v>
      </c>
      <c r="L595" s="150">
        <v>0.5174147089230331</v>
      </c>
    </row>
    <row r="596" spans="1:12">
      <c r="A596" s="26"/>
      <c r="B596" s="148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</row>
    <row r="597" spans="1:12">
      <c r="A597" s="52" t="s">
        <v>186</v>
      </c>
      <c r="B597" s="150">
        <v>0.46447788617174857</v>
      </c>
      <c r="C597" s="150">
        <v>0.46655857316578841</v>
      </c>
      <c r="D597" s="150">
        <v>0.46874024108425455</v>
      </c>
      <c r="E597" s="150">
        <v>0.4710473364362513</v>
      </c>
      <c r="F597" s="150">
        <v>0.47347732867466052</v>
      </c>
      <c r="G597" s="150">
        <v>0.47595305073236976</v>
      </c>
      <c r="H597" s="150">
        <v>0.47847198512954742</v>
      </c>
      <c r="I597" s="150">
        <v>0.48106362843517469</v>
      </c>
      <c r="J597" s="150">
        <v>0.48366238625424562</v>
      </c>
      <c r="K597" s="150">
        <v>0.48625093379815731</v>
      </c>
      <c r="L597" s="150">
        <v>0.48888075569033429</v>
      </c>
    </row>
    <row r="598" spans="1:12">
      <c r="A598" s="43" t="s">
        <v>167</v>
      </c>
      <c r="B598" s="68"/>
    </row>
    <row r="599" spans="1:12">
      <c r="A599" s="65" t="s">
        <v>426</v>
      </c>
      <c r="B599" s="66"/>
    </row>
    <row r="600" spans="1:12">
      <c r="A600" s="65" t="s">
        <v>427</v>
      </c>
      <c r="B600" s="66"/>
    </row>
    <row r="601" spans="1:12">
      <c r="A601" s="65" t="s">
        <v>428</v>
      </c>
      <c r="B601" s="66"/>
    </row>
    <row r="602" spans="1:12">
      <c r="A602" s="65" t="s">
        <v>429</v>
      </c>
      <c r="B602" s="66"/>
    </row>
    <row r="603" spans="1:12">
      <c r="A603" s="33" t="s">
        <v>430</v>
      </c>
      <c r="B603" s="17"/>
    </row>
    <row r="605" spans="1:12">
      <c r="A605" s="67" t="s">
        <v>111</v>
      </c>
    </row>
    <row r="606" spans="1:12" s="51" customFormat="1" ht="29.25" customHeight="1">
      <c r="A606" s="530" t="s">
        <v>139</v>
      </c>
      <c r="B606" s="526">
        <v>2010</v>
      </c>
      <c r="C606" s="526">
        <v>2011</v>
      </c>
      <c r="D606" s="526">
        <v>2012</v>
      </c>
      <c r="E606" s="526">
        <v>2013</v>
      </c>
      <c r="F606" s="526">
        <v>2014</v>
      </c>
      <c r="G606" s="526">
        <v>2015</v>
      </c>
      <c r="H606" s="526">
        <v>2016</v>
      </c>
      <c r="I606" s="526">
        <v>2017</v>
      </c>
      <c r="J606" s="526">
        <v>2018</v>
      </c>
      <c r="K606" s="526">
        <v>2019</v>
      </c>
      <c r="L606" s="526">
        <v>2020</v>
      </c>
    </row>
    <row r="607" spans="1:12" s="51" customFormat="1" ht="29.25" customHeight="1">
      <c r="A607" s="530" t="s">
        <v>114</v>
      </c>
      <c r="B607" s="526"/>
      <c r="C607" s="526"/>
      <c r="D607" s="526"/>
      <c r="E607" s="526"/>
      <c r="F607" s="526"/>
      <c r="G607" s="526"/>
      <c r="H607" s="526"/>
      <c r="I607" s="526"/>
      <c r="J607" s="526"/>
      <c r="K607" s="526"/>
      <c r="L607" s="526"/>
    </row>
    <row r="608" spans="1:12">
      <c r="A608" s="52" t="s">
        <v>115</v>
      </c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</row>
    <row r="609" spans="1:12">
      <c r="A609" s="55" t="s">
        <v>116</v>
      </c>
      <c r="B609" s="57">
        <v>25884</v>
      </c>
      <c r="C609" s="57">
        <v>26576</v>
      </c>
      <c r="D609" s="57">
        <v>27284</v>
      </c>
      <c r="E609" s="57">
        <v>28000</v>
      </c>
      <c r="F609" s="57">
        <v>28726</v>
      </c>
      <c r="G609" s="57">
        <v>29453</v>
      </c>
      <c r="H609" s="57">
        <v>30172</v>
      </c>
      <c r="I609" s="57">
        <v>30890</v>
      </c>
      <c r="J609" s="57">
        <v>31600</v>
      </c>
      <c r="K609" s="57">
        <v>32320</v>
      </c>
      <c r="L609" s="57">
        <v>33042</v>
      </c>
    </row>
    <row r="610" spans="1:12">
      <c r="A610" s="55" t="s">
        <v>6</v>
      </c>
      <c r="B610" s="57">
        <v>13486</v>
      </c>
      <c r="C610" s="57">
        <v>13815</v>
      </c>
      <c r="D610" s="57">
        <v>14154</v>
      </c>
      <c r="E610" s="57">
        <v>14499</v>
      </c>
      <c r="F610" s="57">
        <v>14848</v>
      </c>
      <c r="G610" s="57">
        <v>15200</v>
      </c>
      <c r="H610" s="57">
        <v>15552</v>
      </c>
      <c r="I610" s="57">
        <v>15903</v>
      </c>
      <c r="J610" s="57">
        <v>16248</v>
      </c>
      <c r="K610" s="57">
        <v>16603</v>
      </c>
      <c r="L610" s="57">
        <v>16956</v>
      </c>
    </row>
    <row r="611" spans="1:12">
      <c r="A611" s="58" t="s">
        <v>7</v>
      </c>
      <c r="B611" s="57">
        <v>12398</v>
      </c>
      <c r="C611" s="57">
        <v>12761</v>
      </c>
      <c r="D611" s="57">
        <v>13130</v>
      </c>
      <c r="E611" s="57">
        <v>13501</v>
      </c>
      <c r="F611" s="57">
        <v>13878</v>
      </c>
      <c r="G611" s="57">
        <v>14253</v>
      </c>
      <c r="H611" s="57">
        <v>14620</v>
      </c>
      <c r="I611" s="57">
        <v>14987</v>
      </c>
      <c r="J611" s="57">
        <v>15352</v>
      </c>
      <c r="K611" s="57">
        <v>15717</v>
      </c>
      <c r="L611" s="57">
        <v>16086</v>
      </c>
    </row>
    <row r="612" spans="1:12">
      <c r="A612" s="52" t="s">
        <v>117</v>
      </c>
      <c r="B612" s="61"/>
      <c r="C612" s="60"/>
      <c r="D612" s="60"/>
      <c r="E612" s="60"/>
      <c r="F612" s="60"/>
      <c r="G612" s="60"/>
      <c r="H612" s="60"/>
      <c r="I612" s="60"/>
      <c r="J612" s="60"/>
      <c r="K612" s="60"/>
      <c r="L612" s="60"/>
    </row>
    <row r="613" spans="1:12">
      <c r="A613" s="58" t="s">
        <v>118</v>
      </c>
      <c r="B613" s="148">
        <v>0.29910369340132903</v>
      </c>
      <c r="C613" s="148">
        <v>0.29857766405779651</v>
      </c>
      <c r="D613" s="148">
        <v>0.29797683624102039</v>
      </c>
      <c r="E613" s="148">
        <v>0.29732142857142857</v>
      </c>
      <c r="F613" s="148">
        <v>0.29659541878437651</v>
      </c>
      <c r="G613" s="148">
        <v>0.2957253929990154</v>
      </c>
      <c r="H613" s="148">
        <v>0.29484290070263819</v>
      </c>
      <c r="I613" s="148">
        <v>0.29384914211719004</v>
      </c>
      <c r="J613" s="148">
        <v>0.29272151898734178</v>
      </c>
      <c r="K613" s="148">
        <v>0.29152227722772278</v>
      </c>
      <c r="L613" s="148">
        <v>0.29023666848253737</v>
      </c>
    </row>
    <row r="614" spans="1:12">
      <c r="A614" s="58" t="s">
        <v>119</v>
      </c>
      <c r="B614" s="148">
        <v>0.65577190542420027</v>
      </c>
      <c r="C614" s="148">
        <v>0.65581727874774232</v>
      </c>
      <c r="D614" s="148">
        <v>0.65565899428236329</v>
      </c>
      <c r="E614" s="148">
        <v>0.65546428571428572</v>
      </c>
      <c r="F614" s="148">
        <v>0.65519041982872661</v>
      </c>
      <c r="G614" s="148">
        <v>0.65500967643364005</v>
      </c>
      <c r="H614" s="148">
        <v>0.65481240885589287</v>
      </c>
      <c r="I614" s="148">
        <v>0.65471026222078343</v>
      </c>
      <c r="J614" s="148">
        <v>0.65481012658227844</v>
      </c>
      <c r="K614" s="148">
        <v>0.65479579207920791</v>
      </c>
      <c r="L614" s="148">
        <v>0.6548332425397978</v>
      </c>
    </row>
    <row r="615" spans="1:12">
      <c r="A615" s="58" t="s">
        <v>120</v>
      </c>
      <c r="B615" s="148">
        <v>4.5124401174470717E-2</v>
      </c>
      <c r="C615" s="148">
        <v>4.5605057194461167E-2</v>
      </c>
      <c r="D615" s="148">
        <v>4.6364169476616333E-2</v>
      </c>
      <c r="E615" s="148">
        <v>4.7214285714285716E-2</v>
      </c>
      <c r="F615" s="148">
        <v>4.8214161386896888E-2</v>
      </c>
      <c r="G615" s="148">
        <v>4.9264930567344579E-2</v>
      </c>
      <c r="H615" s="148">
        <v>5.0344690441468914E-2</v>
      </c>
      <c r="I615" s="148">
        <v>5.1440595662026543E-2</v>
      </c>
      <c r="J615" s="148">
        <v>5.2468354430379747E-2</v>
      </c>
      <c r="K615" s="148">
        <v>5.3681930693069306E-2</v>
      </c>
      <c r="L615" s="148">
        <v>5.4930088977664791E-2</v>
      </c>
    </row>
    <row r="616" spans="1:12">
      <c r="A616" s="26"/>
      <c r="B616" s="148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</row>
    <row r="617" spans="1:12">
      <c r="A617" s="52" t="s">
        <v>182</v>
      </c>
      <c r="B617" s="148">
        <v>0.52492046659597036</v>
      </c>
      <c r="C617" s="150">
        <v>0.52481496356646973</v>
      </c>
      <c r="D617" s="150">
        <v>0.52518307339705961</v>
      </c>
      <c r="E617" s="150">
        <v>0.52563613578161605</v>
      </c>
      <c r="F617" s="150">
        <v>0.52627384304765956</v>
      </c>
      <c r="G617" s="150">
        <v>0.52669500311009743</v>
      </c>
      <c r="H617" s="150">
        <v>0.52715493242901246</v>
      </c>
      <c r="I617" s="150">
        <v>0.52739319620253167</v>
      </c>
      <c r="J617" s="150">
        <v>0.52716025517108056</v>
      </c>
      <c r="K617" s="150">
        <v>0.52719368709540237</v>
      </c>
      <c r="L617" s="150">
        <v>0.52710634561168368</v>
      </c>
    </row>
    <row r="618" spans="1:12">
      <c r="A618" s="26"/>
      <c r="B618" s="148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</row>
    <row r="619" spans="1:12">
      <c r="A619" s="52" t="s">
        <v>121</v>
      </c>
      <c r="B619" s="152">
        <v>25.516483516483518</v>
      </c>
      <c r="C619" s="152">
        <v>25.716129032258063</v>
      </c>
      <c r="D619" s="152">
        <v>25.923728813559322</v>
      </c>
      <c r="E619" s="152">
        <v>26.132505175983436</v>
      </c>
      <c r="F619" s="152">
        <v>26.337423312883434</v>
      </c>
      <c r="G619" s="152">
        <v>26.535425101214575</v>
      </c>
      <c r="H619" s="152">
        <v>26.717434869739478</v>
      </c>
      <c r="I619" s="152">
        <v>26.894632206759443</v>
      </c>
      <c r="J619" s="152">
        <v>27.060428849902536</v>
      </c>
      <c r="K619" s="152">
        <v>27.217475728155339</v>
      </c>
      <c r="L619" s="152">
        <v>27.364864864864863</v>
      </c>
    </row>
    <row r="620" spans="1:12">
      <c r="A620" s="26"/>
      <c r="B620" s="148"/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</row>
    <row r="621" spans="1:12">
      <c r="A621" s="52" t="s">
        <v>183</v>
      </c>
      <c r="B621" s="148">
        <v>1.0877560896918859</v>
      </c>
      <c r="C621" s="150">
        <v>1.0825954078833948</v>
      </c>
      <c r="D621" s="150">
        <v>1.077989337395278</v>
      </c>
      <c r="E621" s="150">
        <v>1.0739204503370121</v>
      </c>
      <c r="F621" s="150">
        <v>1.0698947975212567</v>
      </c>
      <c r="G621" s="150">
        <v>1.066442152529292</v>
      </c>
      <c r="H621" s="150">
        <v>1.0637482900136799</v>
      </c>
      <c r="I621" s="150">
        <v>1.0611196370187497</v>
      </c>
      <c r="J621" s="150">
        <v>1.0583637311099532</v>
      </c>
      <c r="K621" s="150">
        <v>1.0563720811859769</v>
      </c>
      <c r="L621" s="150">
        <v>1.0540842969041402</v>
      </c>
    </row>
    <row r="622" spans="1:12">
      <c r="A622" s="26"/>
      <c r="B622" s="148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</row>
    <row r="623" spans="1:12">
      <c r="A623" s="52" t="s">
        <v>184</v>
      </c>
      <c r="B623" s="148">
        <v>0.15086540945492122</v>
      </c>
      <c r="C623" s="150">
        <v>0.15274102079395085</v>
      </c>
      <c r="D623" s="150">
        <v>0.15559655596555966</v>
      </c>
      <c r="E623" s="150">
        <v>0.1587987987987988</v>
      </c>
      <c r="F623" s="150">
        <v>0.16255868544600938</v>
      </c>
      <c r="G623" s="150">
        <v>0.16659012629161882</v>
      </c>
      <c r="H623" s="150">
        <v>0.17075089928057555</v>
      </c>
      <c r="I623" s="150">
        <v>0.17505783849289414</v>
      </c>
      <c r="J623" s="150">
        <v>0.17924324324324326</v>
      </c>
      <c r="K623" s="150">
        <v>0.18414349395032903</v>
      </c>
      <c r="L623" s="150">
        <v>0.18925964546402502</v>
      </c>
    </row>
    <row r="624" spans="1:12">
      <c r="A624" s="26"/>
      <c r="B624" s="148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</row>
    <row r="625" spans="1:12">
      <c r="A625" s="52" t="s">
        <v>185</v>
      </c>
      <c r="B625" s="148">
        <v>0.39525119444042278</v>
      </c>
      <c r="C625" s="150">
        <v>0.39793610404297425</v>
      </c>
      <c r="D625" s="150">
        <v>0.39983420834484662</v>
      </c>
      <c r="E625" s="150">
        <v>0.40037848067045145</v>
      </c>
      <c r="F625" s="150">
        <v>0.39973527465254799</v>
      </c>
      <c r="G625" s="150">
        <v>0.39787316820127089</v>
      </c>
      <c r="H625" s="150">
        <v>0.39504132231404959</v>
      </c>
      <c r="I625" s="150">
        <v>0.39196606786427146</v>
      </c>
      <c r="J625" s="150">
        <v>0.38880724957139357</v>
      </c>
      <c r="K625" s="150">
        <v>0.38585518402694252</v>
      </c>
      <c r="L625" s="150">
        <v>0.38291587901701324</v>
      </c>
    </row>
    <row r="626" spans="1:12">
      <c r="A626" s="26"/>
      <c r="B626" s="148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</row>
    <row r="627" spans="1:12">
      <c r="A627" s="52" t="s">
        <v>186</v>
      </c>
      <c r="B627" s="150">
        <v>0.55710598483626395</v>
      </c>
      <c r="C627" s="150">
        <v>0.55434527074680673</v>
      </c>
      <c r="D627" s="150">
        <v>0.55125666412795127</v>
      </c>
      <c r="E627" s="150">
        <v>0.54795941041404339</v>
      </c>
      <c r="F627" s="150">
        <v>0.54438679925061251</v>
      </c>
      <c r="G627" s="150">
        <v>0.54100891040482701</v>
      </c>
      <c r="H627" s="150">
        <v>0.53796169630642954</v>
      </c>
      <c r="I627" s="150">
        <v>0.53486354840862083</v>
      </c>
      <c r="J627" s="150">
        <v>0.53191766545075558</v>
      </c>
      <c r="K627" s="150">
        <v>0.52898135776547683</v>
      </c>
      <c r="L627" s="150">
        <v>0.52617182643292304</v>
      </c>
    </row>
    <row r="628" spans="1:12">
      <c r="A628" s="43" t="s">
        <v>167</v>
      </c>
      <c r="B628" s="68"/>
    </row>
    <row r="629" spans="1:12">
      <c r="A629" s="65" t="s">
        <v>426</v>
      </c>
      <c r="B629" s="66"/>
    </row>
    <row r="630" spans="1:12">
      <c r="A630" s="65" t="s">
        <v>427</v>
      </c>
      <c r="B630" s="66"/>
    </row>
    <row r="631" spans="1:12">
      <c r="A631" s="65" t="s">
        <v>428</v>
      </c>
      <c r="B631" s="66"/>
    </row>
    <row r="632" spans="1:12">
      <c r="A632" s="65" t="s">
        <v>429</v>
      </c>
      <c r="B632" s="66"/>
    </row>
    <row r="633" spans="1:12">
      <c r="A633" s="33" t="s">
        <v>430</v>
      </c>
      <c r="B633" s="17"/>
    </row>
    <row r="635" spans="1:12">
      <c r="A635" s="67" t="s">
        <v>111</v>
      </c>
    </row>
    <row r="636" spans="1:12" s="51" customFormat="1" ht="24.75" customHeight="1">
      <c r="A636" s="530" t="s">
        <v>140</v>
      </c>
      <c r="B636" s="526">
        <v>2010</v>
      </c>
      <c r="C636" s="526">
        <v>2011</v>
      </c>
      <c r="D636" s="526">
        <v>2012</v>
      </c>
      <c r="E636" s="526">
        <v>2013</v>
      </c>
      <c r="F636" s="526">
        <v>2014</v>
      </c>
      <c r="G636" s="526">
        <v>2015</v>
      </c>
      <c r="H636" s="526">
        <v>2016</v>
      </c>
      <c r="I636" s="526">
        <v>2017</v>
      </c>
      <c r="J636" s="526">
        <v>2018</v>
      </c>
      <c r="K636" s="526">
        <v>2019</v>
      </c>
      <c r="L636" s="526">
        <v>2020</v>
      </c>
    </row>
    <row r="637" spans="1:12" s="51" customFormat="1" ht="24.75" customHeight="1">
      <c r="A637" s="530" t="s">
        <v>114</v>
      </c>
      <c r="B637" s="526"/>
      <c r="C637" s="526"/>
      <c r="D637" s="526"/>
      <c r="E637" s="526"/>
      <c r="F637" s="526"/>
      <c r="G637" s="526"/>
      <c r="H637" s="526"/>
      <c r="I637" s="526"/>
      <c r="J637" s="526"/>
      <c r="K637" s="526"/>
      <c r="L637" s="526"/>
    </row>
    <row r="638" spans="1:12">
      <c r="A638" s="52" t="s">
        <v>115</v>
      </c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</row>
    <row r="639" spans="1:12">
      <c r="A639" s="55" t="s">
        <v>116</v>
      </c>
      <c r="B639" s="57">
        <v>181287</v>
      </c>
      <c r="C639" s="57">
        <v>186072</v>
      </c>
      <c r="D639" s="57">
        <v>190896</v>
      </c>
      <c r="E639" s="57">
        <v>195759</v>
      </c>
      <c r="F639" s="57">
        <v>200656</v>
      </c>
      <c r="G639" s="57">
        <v>205586</v>
      </c>
      <c r="H639" s="57">
        <v>210532</v>
      </c>
      <c r="I639" s="57">
        <v>215499</v>
      </c>
      <c r="J639" s="57">
        <v>220483</v>
      </c>
      <c r="K639" s="57">
        <v>225481</v>
      </c>
      <c r="L639" s="57">
        <v>230503</v>
      </c>
    </row>
    <row r="640" spans="1:12">
      <c r="A640" s="55" t="s">
        <v>6</v>
      </c>
      <c r="B640" s="57">
        <v>95734</v>
      </c>
      <c r="C640" s="57">
        <v>98184</v>
      </c>
      <c r="D640" s="57">
        <v>100657</v>
      </c>
      <c r="E640" s="57">
        <v>103149</v>
      </c>
      <c r="F640" s="57">
        <v>105657</v>
      </c>
      <c r="G640" s="57">
        <v>108187</v>
      </c>
      <c r="H640" s="57">
        <v>110730</v>
      </c>
      <c r="I640" s="57">
        <v>113276</v>
      </c>
      <c r="J640" s="57">
        <v>115834</v>
      </c>
      <c r="K640" s="57">
        <v>118400</v>
      </c>
      <c r="L640" s="57">
        <v>120977</v>
      </c>
    </row>
    <row r="641" spans="1:12">
      <c r="A641" s="58" t="s">
        <v>7</v>
      </c>
      <c r="B641" s="57">
        <v>85553</v>
      </c>
      <c r="C641" s="57">
        <v>87888</v>
      </c>
      <c r="D641" s="57">
        <v>90239</v>
      </c>
      <c r="E641" s="57">
        <v>92610</v>
      </c>
      <c r="F641" s="57">
        <v>94999</v>
      </c>
      <c r="G641" s="57">
        <v>97399</v>
      </c>
      <c r="H641" s="57">
        <v>99802</v>
      </c>
      <c r="I641" s="57">
        <v>102223</v>
      </c>
      <c r="J641" s="57">
        <v>104649</v>
      </c>
      <c r="K641" s="57">
        <v>107081</v>
      </c>
      <c r="L641" s="57">
        <v>109526</v>
      </c>
    </row>
    <row r="642" spans="1:12">
      <c r="A642" s="52" t="s">
        <v>117</v>
      </c>
      <c r="B642" s="61"/>
      <c r="C642" s="60"/>
      <c r="D642" s="60"/>
      <c r="E642" s="60"/>
      <c r="F642" s="60"/>
      <c r="G642" s="60"/>
      <c r="H642" s="60"/>
      <c r="I642" s="60"/>
      <c r="J642" s="60"/>
      <c r="K642" s="60"/>
      <c r="L642" s="60"/>
    </row>
    <row r="643" spans="1:12">
      <c r="A643" s="58" t="s">
        <v>118</v>
      </c>
      <c r="B643" s="148">
        <v>0.37387678101573746</v>
      </c>
      <c r="C643" s="148">
        <v>0.36950212820843542</v>
      </c>
      <c r="D643" s="148">
        <v>0.36488978291844776</v>
      </c>
      <c r="E643" s="148">
        <v>0.36002942393453174</v>
      </c>
      <c r="F643" s="148">
        <v>0.35497069611673709</v>
      </c>
      <c r="G643" s="148">
        <v>0.34974657807438247</v>
      </c>
      <c r="H643" s="148">
        <v>0.34444170007409802</v>
      </c>
      <c r="I643" s="148">
        <v>0.33906885878820786</v>
      </c>
      <c r="J643" s="148">
        <v>0.33366744828399469</v>
      </c>
      <c r="K643" s="148">
        <v>0.32830260642803605</v>
      </c>
      <c r="L643" s="148">
        <v>0.32301098033431236</v>
      </c>
    </row>
    <row r="644" spans="1:12">
      <c r="A644" s="58" t="s">
        <v>119</v>
      </c>
      <c r="B644" s="148">
        <v>0.58855295746523473</v>
      </c>
      <c r="C644" s="148">
        <v>0.59223848832709913</v>
      </c>
      <c r="D644" s="148">
        <v>0.59608373145587124</v>
      </c>
      <c r="E644" s="148">
        <v>0.60009501478859206</v>
      </c>
      <c r="F644" s="148">
        <v>0.60420819711346785</v>
      </c>
      <c r="G644" s="148">
        <v>0.60839259482649599</v>
      </c>
      <c r="H644" s="148">
        <v>0.61259570991583223</v>
      </c>
      <c r="I644" s="148">
        <v>0.61681028682267669</v>
      </c>
      <c r="J644" s="148">
        <v>0.6209412970614514</v>
      </c>
      <c r="K644" s="148">
        <v>0.62497061836695778</v>
      </c>
      <c r="L644" s="148">
        <v>0.62882912586820994</v>
      </c>
    </row>
    <row r="645" spans="1:12">
      <c r="A645" s="58" t="s">
        <v>120</v>
      </c>
      <c r="B645" s="148">
        <v>3.7570261519027842E-2</v>
      </c>
      <c r="C645" s="148">
        <v>3.825938346446537E-2</v>
      </c>
      <c r="D645" s="148">
        <v>3.9026485625681E-2</v>
      </c>
      <c r="E645" s="148">
        <v>3.9875561276876158E-2</v>
      </c>
      <c r="F645" s="148">
        <v>4.0821106769795071E-2</v>
      </c>
      <c r="G645" s="148">
        <v>4.1860827099121534E-2</v>
      </c>
      <c r="H645" s="148">
        <v>4.2962590010069725E-2</v>
      </c>
      <c r="I645" s="148">
        <v>4.4120854389115498E-2</v>
      </c>
      <c r="J645" s="148">
        <v>4.5391254654553868E-2</v>
      </c>
      <c r="K645" s="148">
        <v>4.6726775205006184E-2</v>
      </c>
      <c r="L645" s="148">
        <v>4.815989379747769E-2</v>
      </c>
    </row>
    <row r="646" spans="1:12">
      <c r="A646" s="26"/>
      <c r="B646" s="148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</row>
    <row r="647" spans="1:12">
      <c r="A647" s="52" t="s">
        <v>182</v>
      </c>
      <c r="B647" s="148">
        <v>0.69908244842872813</v>
      </c>
      <c r="C647" s="150">
        <v>0.68850897013584511</v>
      </c>
      <c r="D647" s="150">
        <v>0.67761666227260742</v>
      </c>
      <c r="E647" s="150">
        <v>0.66640277848715457</v>
      </c>
      <c r="F647" s="150">
        <v>0.65505864497929689</v>
      </c>
      <c r="G647" s="150">
        <v>0.64367549589452899</v>
      </c>
      <c r="H647" s="150">
        <v>0.63239798094145194</v>
      </c>
      <c r="I647" s="150">
        <v>0.62124403785678817</v>
      </c>
      <c r="J647" s="150">
        <v>0.61045819424865055</v>
      </c>
      <c r="K647" s="150">
        <v>0.60007522051675077</v>
      </c>
      <c r="L647" s="150">
        <v>0.59025712846764677</v>
      </c>
    </row>
    <row r="648" spans="1:12">
      <c r="A648" s="26"/>
      <c r="B648" s="148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</row>
    <row r="649" spans="1:12">
      <c r="A649" s="52" t="s">
        <v>121</v>
      </c>
      <c r="B649" s="152">
        <v>20.29263565891473</v>
      </c>
      <c r="C649" s="152">
        <v>20.547869235259778</v>
      </c>
      <c r="D649" s="152">
        <v>20.81080308659617</v>
      </c>
      <c r="E649" s="152">
        <v>21.08433219178082</v>
      </c>
      <c r="F649" s="152">
        <v>21.369243650572145</v>
      </c>
      <c r="G649" s="152">
        <v>21.661941112322793</v>
      </c>
      <c r="H649" s="152">
        <v>21.95929768555467</v>
      </c>
      <c r="I649" s="152">
        <v>22.268638896258956</v>
      </c>
      <c r="J649" s="152">
        <v>22.585533126293996</v>
      </c>
      <c r="K649" s="152">
        <v>22.9078184110971</v>
      </c>
      <c r="L649" s="152">
        <v>23.241834170854272</v>
      </c>
    </row>
    <row r="650" spans="1:12">
      <c r="A650" s="26"/>
      <c r="B650" s="148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</row>
    <row r="651" spans="1:12">
      <c r="A651" s="52" t="s">
        <v>183</v>
      </c>
      <c r="B651" s="148">
        <v>1.1190022559115402</v>
      </c>
      <c r="C651" s="150">
        <v>1.1171490988530857</v>
      </c>
      <c r="D651" s="150">
        <v>1.1154489743902305</v>
      </c>
      <c r="E651" s="150">
        <v>1.1137998056365404</v>
      </c>
      <c r="F651" s="150">
        <v>1.1121906546384699</v>
      </c>
      <c r="G651" s="150">
        <v>1.1107608907688991</v>
      </c>
      <c r="H651" s="150">
        <v>1.1094968036712691</v>
      </c>
      <c r="I651" s="150">
        <v>1.1081263512125452</v>
      </c>
      <c r="J651" s="150">
        <v>1.1068810977649093</v>
      </c>
      <c r="K651" s="150">
        <v>1.1057050270356086</v>
      </c>
      <c r="L651" s="150">
        <v>1.1045505176852985</v>
      </c>
    </row>
    <row r="652" spans="1:12">
      <c r="A652" s="26"/>
      <c r="B652" s="148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</row>
    <row r="653" spans="1:12">
      <c r="A653" s="52" t="s">
        <v>184</v>
      </c>
      <c r="B653" s="148">
        <v>0.10048835184939288</v>
      </c>
      <c r="C653" s="150">
        <v>0.10354306658521686</v>
      </c>
      <c r="D653" s="150">
        <v>0.10695417480188354</v>
      </c>
      <c r="E653" s="150">
        <v>0.11075639552207041</v>
      </c>
      <c r="F653" s="150">
        <v>0.11499852583992025</v>
      </c>
      <c r="G653" s="150">
        <v>0.11968902549267764</v>
      </c>
      <c r="H653" s="150">
        <v>0.12473109382756908</v>
      </c>
      <c r="I653" s="150">
        <v>0.13012358181992364</v>
      </c>
      <c r="J653" s="150">
        <v>0.13603740756850805</v>
      </c>
      <c r="K653" s="150">
        <v>0.14232837111285224</v>
      </c>
      <c r="L653" s="150">
        <v>0.14909676986098985</v>
      </c>
    </row>
    <row r="654" spans="1:12">
      <c r="A654" s="26"/>
      <c r="B654" s="148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</row>
    <row r="655" spans="1:12">
      <c r="A655" s="52" t="s">
        <v>185</v>
      </c>
      <c r="B655" s="148">
        <v>0.54460439940112859</v>
      </c>
      <c r="C655" s="150">
        <v>0.53150379294957606</v>
      </c>
      <c r="D655" s="150">
        <v>0.51864905187139176</v>
      </c>
      <c r="E655" s="150">
        <v>0.50598570140679711</v>
      </c>
      <c r="F655" s="150">
        <v>0.49377542717656631</v>
      </c>
      <c r="G655" s="150">
        <v>0.48200742613367042</v>
      </c>
      <c r="H655" s="150">
        <v>0.47062097021799204</v>
      </c>
      <c r="I655" s="150">
        <v>0.45965154454559021</v>
      </c>
      <c r="J655" s="150">
        <v>0.44918252916946416</v>
      </c>
      <c r="K655" s="150">
        <v>0.43916484137638662</v>
      </c>
      <c r="L655" s="150">
        <v>0.42965805641122717</v>
      </c>
    </row>
    <row r="656" spans="1:12">
      <c r="A656" s="26"/>
      <c r="B656" s="148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</row>
    <row r="657" spans="1:12">
      <c r="A657" s="52" t="s">
        <v>186</v>
      </c>
      <c r="B657" s="150">
        <v>0.50746320994003713</v>
      </c>
      <c r="C657" s="150">
        <v>0.50996723102129982</v>
      </c>
      <c r="D657" s="150">
        <v>0.51251676104566757</v>
      </c>
      <c r="E657" s="150">
        <v>0.51503077421444765</v>
      </c>
      <c r="F657" s="150">
        <v>0.51747913135927748</v>
      </c>
      <c r="G657" s="150">
        <v>0.51984106613004244</v>
      </c>
      <c r="H657" s="150">
        <v>0.52215386465201097</v>
      </c>
      <c r="I657" s="150">
        <v>0.52442209678839402</v>
      </c>
      <c r="J657" s="150">
        <v>0.52660799434299421</v>
      </c>
      <c r="K657" s="150">
        <v>0.52868389350118139</v>
      </c>
      <c r="L657" s="150">
        <v>0.53054982378613302</v>
      </c>
    </row>
    <row r="658" spans="1:12">
      <c r="A658" s="43" t="s">
        <v>167</v>
      </c>
      <c r="B658" s="68"/>
    </row>
    <row r="659" spans="1:12">
      <c r="A659" s="65" t="s">
        <v>426</v>
      </c>
      <c r="B659" s="66"/>
    </row>
    <row r="660" spans="1:12">
      <c r="A660" s="65" t="s">
        <v>427</v>
      </c>
      <c r="B660" s="66"/>
    </row>
    <row r="661" spans="1:12">
      <c r="A661" s="65" t="s">
        <v>428</v>
      </c>
      <c r="B661" s="66"/>
    </row>
    <row r="662" spans="1:12">
      <c r="A662" s="65" t="s">
        <v>429</v>
      </c>
      <c r="B662" s="66"/>
    </row>
    <row r="663" spans="1:12">
      <c r="A663" s="33" t="s">
        <v>430</v>
      </c>
      <c r="B663" s="17"/>
    </row>
    <row r="665" spans="1:12">
      <c r="A665" s="67" t="s">
        <v>111</v>
      </c>
    </row>
    <row r="666" spans="1:12" s="51" customFormat="1" ht="27" customHeight="1">
      <c r="A666" s="530" t="s">
        <v>141</v>
      </c>
      <c r="B666" s="526">
        <v>2010</v>
      </c>
      <c r="C666" s="526">
        <v>2011</v>
      </c>
      <c r="D666" s="526">
        <v>2012</v>
      </c>
      <c r="E666" s="526">
        <v>2013</v>
      </c>
      <c r="F666" s="526">
        <v>2014</v>
      </c>
      <c r="G666" s="526">
        <v>2015</v>
      </c>
      <c r="H666" s="526">
        <v>2016</v>
      </c>
      <c r="I666" s="526">
        <v>2017</v>
      </c>
      <c r="J666" s="526">
        <v>2018</v>
      </c>
      <c r="K666" s="526">
        <v>2019</v>
      </c>
      <c r="L666" s="526">
        <v>2020</v>
      </c>
    </row>
    <row r="667" spans="1:12" s="51" customFormat="1" ht="27" customHeight="1">
      <c r="A667" s="530" t="s">
        <v>114</v>
      </c>
      <c r="B667" s="526"/>
      <c r="C667" s="526"/>
      <c r="D667" s="526"/>
      <c r="E667" s="526"/>
      <c r="F667" s="526"/>
      <c r="G667" s="526"/>
      <c r="H667" s="526"/>
      <c r="I667" s="526"/>
      <c r="J667" s="526"/>
      <c r="K667" s="526"/>
      <c r="L667" s="526"/>
    </row>
    <row r="668" spans="1:12" ht="14.25" customHeight="1">
      <c r="A668" s="52" t="s">
        <v>115</v>
      </c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</row>
    <row r="669" spans="1:12" ht="14.25" customHeight="1">
      <c r="A669" s="55" t="s">
        <v>116</v>
      </c>
      <c r="B669" s="57">
        <v>137786</v>
      </c>
      <c r="C669" s="57">
        <v>140663</v>
      </c>
      <c r="D669" s="57">
        <v>143421</v>
      </c>
      <c r="E669" s="57">
        <v>146058</v>
      </c>
      <c r="F669" s="57">
        <v>148573</v>
      </c>
      <c r="G669" s="57">
        <v>150977</v>
      </c>
      <c r="H669" s="57">
        <v>153269</v>
      </c>
      <c r="I669" s="57">
        <v>155453</v>
      </c>
      <c r="J669" s="57">
        <v>157520</v>
      </c>
      <c r="K669" s="57">
        <v>159479</v>
      </c>
      <c r="L669" s="57">
        <v>161338</v>
      </c>
    </row>
    <row r="670" spans="1:12">
      <c r="A670" s="55" t="s">
        <v>6</v>
      </c>
      <c r="B670" s="57">
        <v>73090</v>
      </c>
      <c r="C670" s="57">
        <v>74611</v>
      </c>
      <c r="D670" s="57">
        <v>76072</v>
      </c>
      <c r="E670" s="57">
        <v>77465</v>
      </c>
      <c r="F670" s="57">
        <v>78800</v>
      </c>
      <c r="G670" s="57">
        <v>80079</v>
      </c>
      <c r="H670" s="57">
        <v>81300</v>
      </c>
      <c r="I670" s="57">
        <v>82471</v>
      </c>
      <c r="J670" s="57">
        <v>83575</v>
      </c>
      <c r="K670" s="57">
        <v>84625</v>
      </c>
      <c r="L670" s="57">
        <v>85620</v>
      </c>
    </row>
    <row r="671" spans="1:12">
      <c r="A671" s="58" t="s">
        <v>7</v>
      </c>
      <c r="B671" s="57">
        <v>64696</v>
      </c>
      <c r="C671" s="57">
        <v>66052</v>
      </c>
      <c r="D671" s="57">
        <v>67349</v>
      </c>
      <c r="E671" s="57">
        <v>68593</v>
      </c>
      <c r="F671" s="57">
        <v>69773</v>
      </c>
      <c r="G671" s="57">
        <v>70898</v>
      </c>
      <c r="H671" s="57">
        <v>71969</v>
      </c>
      <c r="I671" s="57">
        <v>72982</v>
      </c>
      <c r="J671" s="57">
        <v>73945</v>
      </c>
      <c r="K671" s="57">
        <v>74854</v>
      </c>
      <c r="L671" s="57">
        <v>75718</v>
      </c>
    </row>
    <row r="672" spans="1:12">
      <c r="A672" s="52" t="s">
        <v>117</v>
      </c>
      <c r="B672" s="61"/>
      <c r="C672" s="60"/>
      <c r="D672" s="60"/>
      <c r="E672" s="60"/>
      <c r="F672" s="60"/>
      <c r="G672" s="60"/>
      <c r="H672" s="60"/>
      <c r="I672" s="60"/>
      <c r="J672" s="60"/>
      <c r="K672" s="60"/>
      <c r="L672" s="60"/>
    </row>
    <row r="673" spans="1:12">
      <c r="A673" s="58" t="s">
        <v>118</v>
      </c>
      <c r="B673" s="148">
        <v>0.40858287489294992</v>
      </c>
      <c r="C673" s="148">
        <v>0.40795376182791493</v>
      </c>
      <c r="D673" s="148">
        <v>0.40667684648691615</v>
      </c>
      <c r="E673" s="148">
        <v>0.4047570143367703</v>
      </c>
      <c r="F673" s="148">
        <v>0.40228036049618704</v>
      </c>
      <c r="G673" s="148">
        <v>0.39931910158500966</v>
      </c>
      <c r="H673" s="148">
        <v>0.39591828745538887</v>
      </c>
      <c r="I673" s="148">
        <v>0.39209278688735499</v>
      </c>
      <c r="J673" s="148">
        <v>0.3877602844083291</v>
      </c>
      <c r="K673" s="148">
        <v>0.38282783313163488</v>
      </c>
      <c r="L673" s="148">
        <v>0.37713371927258305</v>
      </c>
    </row>
    <row r="674" spans="1:12">
      <c r="A674" s="58" t="s">
        <v>119</v>
      </c>
      <c r="B674" s="148">
        <v>0.56096410375509853</v>
      </c>
      <c r="C674" s="148">
        <v>0.56105727874423272</v>
      </c>
      <c r="D674" s="148">
        <v>0.56170993090272692</v>
      </c>
      <c r="E674" s="148">
        <v>0.56294759616042944</v>
      </c>
      <c r="F674" s="148">
        <v>0.56468537352008774</v>
      </c>
      <c r="G674" s="148">
        <v>0.5668015658014135</v>
      </c>
      <c r="H674" s="148">
        <v>0.56925405659330985</v>
      </c>
      <c r="I674" s="148">
        <v>0.57204428348118086</v>
      </c>
      <c r="J674" s="148">
        <v>0.5752602844083291</v>
      </c>
      <c r="K674" s="148">
        <v>0.57901040262354286</v>
      </c>
      <c r="L674" s="148">
        <v>0.58342733887862752</v>
      </c>
    </row>
    <row r="675" spans="1:12">
      <c r="A675" s="58" t="s">
        <v>120</v>
      </c>
      <c r="B675" s="148">
        <v>3.0453021351951576E-2</v>
      </c>
      <c r="C675" s="148">
        <v>3.0988959427852385E-2</v>
      </c>
      <c r="D675" s="148">
        <v>3.1613222610356921E-2</v>
      </c>
      <c r="E675" s="148">
        <v>3.229538950280026E-2</v>
      </c>
      <c r="F675" s="148">
        <v>3.3034265983725171E-2</v>
      </c>
      <c r="G675" s="148">
        <v>3.3879332613576903E-2</v>
      </c>
      <c r="H675" s="148">
        <v>3.4827655951301308E-2</v>
      </c>
      <c r="I675" s="148">
        <v>3.5862929631464174E-2</v>
      </c>
      <c r="J675" s="148">
        <v>3.69794311833418E-2</v>
      </c>
      <c r="K675" s="148">
        <v>3.8161764244822205E-2</v>
      </c>
      <c r="L675" s="148">
        <v>3.9438941848789495E-2</v>
      </c>
    </row>
    <row r="676" spans="1:12">
      <c r="A676" s="26"/>
      <c r="B676" s="148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</row>
    <row r="677" spans="1:12">
      <c r="A677" s="52" t="s">
        <v>182</v>
      </c>
      <c r="B677" s="148">
        <v>0.78264525894971082</v>
      </c>
      <c r="C677" s="150">
        <v>0.78234921439432337</v>
      </c>
      <c r="D677" s="150">
        <v>0.78027829843224394</v>
      </c>
      <c r="E677" s="150">
        <v>0.77636427763521154</v>
      </c>
      <c r="F677" s="150">
        <v>0.77089764830685248</v>
      </c>
      <c r="G677" s="150">
        <v>0.76428588122560592</v>
      </c>
      <c r="H677" s="150">
        <v>0.75668489037123632</v>
      </c>
      <c r="I677" s="150">
        <v>0.74811641139824125</v>
      </c>
      <c r="J677" s="150">
        <v>0.73834354135628755</v>
      </c>
      <c r="K677" s="150">
        <v>0.72708468702620754</v>
      </c>
      <c r="L677" s="150">
        <v>0.71400949760435151</v>
      </c>
    </row>
    <row r="678" spans="1:12">
      <c r="A678" s="26"/>
      <c r="B678" s="148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</row>
    <row r="679" spans="1:12">
      <c r="A679" s="52" t="s">
        <v>121</v>
      </c>
      <c r="B679" s="152">
        <v>18.507604562737644</v>
      </c>
      <c r="C679" s="152">
        <v>18.586135247449942</v>
      </c>
      <c r="D679" s="152">
        <v>18.684456928838951</v>
      </c>
      <c r="E679" s="152">
        <v>18.803856136447905</v>
      </c>
      <c r="F679" s="152">
        <v>18.943468715697037</v>
      </c>
      <c r="G679" s="152">
        <v>19.108072916666668</v>
      </c>
      <c r="H679" s="152">
        <v>19.298608568290003</v>
      </c>
      <c r="I679" s="152">
        <v>19.512234616768623</v>
      </c>
      <c r="J679" s="152">
        <v>19.745936395759717</v>
      </c>
      <c r="K679" s="152">
        <v>19.998434782608697</v>
      </c>
      <c r="L679" s="152">
        <v>20.275679491704906</v>
      </c>
    </row>
    <row r="680" spans="1:12">
      <c r="A680" s="26"/>
      <c r="B680" s="148"/>
      <c r="C680" s="153"/>
      <c r="D680" s="153"/>
      <c r="E680" s="153"/>
      <c r="F680" s="153"/>
      <c r="G680" s="153"/>
      <c r="H680" s="153"/>
      <c r="I680" s="153"/>
      <c r="J680" s="153"/>
      <c r="K680" s="153"/>
      <c r="L680" s="153"/>
    </row>
    <row r="681" spans="1:12">
      <c r="A681" s="52" t="s">
        <v>183</v>
      </c>
      <c r="B681" s="148">
        <v>1.1297452701867194</v>
      </c>
      <c r="C681" s="150">
        <v>1.1295797250651003</v>
      </c>
      <c r="D681" s="150">
        <v>1.1295193692556682</v>
      </c>
      <c r="E681" s="150">
        <v>1.1293426442931493</v>
      </c>
      <c r="F681" s="150">
        <v>1.1293766929901252</v>
      </c>
      <c r="G681" s="150">
        <v>1.1294958955118621</v>
      </c>
      <c r="H681" s="150">
        <v>1.129653045061068</v>
      </c>
      <c r="I681" s="150">
        <v>1.1300183606916774</v>
      </c>
      <c r="J681" s="150">
        <v>1.1302319291365204</v>
      </c>
      <c r="K681" s="150">
        <v>1.1305341063937799</v>
      </c>
      <c r="L681" s="150">
        <v>1.1307747167120104</v>
      </c>
    </row>
    <row r="682" spans="1:12">
      <c r="A682" s="26"/>
      <c r="B682" s="148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</row>
    <row r="683" spans="1:12">
      <c r="A683" s="52" t="s">
        <v>184</v>
      </c>
      <c r="B683" s="148">
        <v>7.4533278860330038E-2</v>
      </c>
      <c r="C683" s="150">
        <v>7.5961940610623169E-2</v>
      </c>
      <c r="D683" s="150">
        <v>7.7735486746905322E-2</v>
      </c>
      <c r="E683" s="150">
        <v>7.9789573395581723E-2</v>
      </c>
      <c r="F683" s="150">
        <v>8.2117521081515196E-2</v>
      </c>
      <c r="G683" s="150">
        <v>8.4842754777070067E-2</v>
      </c>
      <c r="H683" s="150">
        <v>8.7966777627632581E-2</v>
      </c>
      <c r="I683" s="150">
        <v>9.1465415408846298E-2</v>
      </c>
      <c r="J683" s="150">
        <v>9.5366732154551409E-2</v>
      </c>
      <c r="K683" s="150">
        <v>9.9683881217958167E-2</v>
      </c>
      <c r="L683" s="150">
        <v>0.10457548565230254</v>
      </c>
    </row>
    <row r="684" spans="1:12">
      <c r="A684" s="26"/>
      <c r="B684" s="148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</row>
    <row r="685" spans="1:12">
      <c r="A685" s="52" t="s">
        <v>185</v>
      </c>
      <c r="B685" s="148">
        <v>0.69782051282051283</v>
      </c>
      <c r="C685" s="150">
        <v>0.69732993678648925</v>
      </c>
      <c r="D685" s="150">
        <v>0.68985954622626944</v>
      </c>
      <c r="E685" s="150">
        <v>0.6753955264593563</v>
      </c>
      <c r="F685" s="150">
        <v>0.65395606358278269</v>
      </c>
      <c r="G685" s="150">
        <v>0.62987012987012991</v>
      </c>
      <c r="H685" s="150">
        <v>0.60724041751732472</v>
      </c>
      <c r="I685" s="150">
        <v>0.5860957121846363</v>
      </c>
      <c r="J685" s="150">
        <v>0.56602565886511003</v>
      </c>
      <c r="K685" s="150">
        <v>0.54694089938105928</v>
      </c>
      <c r="L685" s="150">
        <v>0.52862569711991814</v>
      </c>
    </row>
    <row r="686" spans="1:12">
      <c r="A686" s="26"/>
      <c r="B686" s="148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</row>
    <row r="687" spans="1:12">
      <c r="A687" s="52" t="s">
        <v>186</v>
      </c>
      <c r="B687" s="150">
        <v>0.48225547174477557</v>
      </c>
      <c r="C687" s="150">
        <v>0.48139344758674985</v>
      </c>
      <c r="D687" s="150">
        <v>0.48100194509198357</v>
      </c>
      <c r="E687" s="150">
        <v>0.48101118189902758</v>
      </c>
      <c r="F687" s="150">
        <v>0.48147564244048557</v>
      </c>
      <c r="G687" s="150">
        <v>0.48221388473581767</v>
      </c>
      <c r="H687" s="150">
        <v>0.48322194278091957</v>
      </c>
      <c r="I687" s="150">
        <v>0.48444822010906796</v>
      </c>
      <c r="J687" s="150">
        <v>0.48594225437825411</v>
      </c>
      <c r="K687" s="150">
        <v>0.48780292302348571</v>
      </c>
      <c r="L687" s="150">
        <v>0.49020048073113393</v>
      </c>
    </row>
    <row r="688" spans="1:12">
      <c r="A688" s="43" t="s">
        <v>167</v>
      </c>
      <c r="B688" s="68"/>
    </row>
    <row r="689" spans="1:12">
      <c r="A689" s="65" t="s">
        <v>426</v>
      </c>
      <c r="B689" s="66"/>
    </row>
    <row r="690" spans="1:12">
      <c r="A690" s="65" t="s">
        <v>427</v>
      </c>
      <c r="B690" s="66"/>
    </row>
    <row r="691" spans="1:12">
      <c r="A691" s="65" t="s">
        <v>428</v>
      </c>
      <c r="B691" s="66"/>
    </row>
    <row r="692" spans="1:12">
      <c r="A692" s="65" t="s">
        <v>429</v>
      </c>
      <c r="B692" s="66"/>
    </row>
    <row r="693" spans="1:12">
      <c r="A693" s="33" t="s">
        <v>430</v>
      </c>
      <c r="B693" s="17"/>
    </row>
    <row r="695" spans="1:12">
      <c r="A695" s="67" t="s">
        <v>111</v>
      </c>
    </row>
    <row r="696" spans="1:12" s="51" customFormat="1" ht="31.5" customHeight="1">
      <c r="A696" s="530" t="s">
        <v>142</v>
      </c>
      <c r="B696" s="526">
        <v>2010</v>
      </c>
      <c r="C696" s="526">
        <v>2011</v>
      </c>
      <c r="D696" s="526">
        <v>2012</v>
      </c>
      <c r="E696" s="526">
        <v>2013</v>
      </c>
      <c r="F696" s="526">
        <v>2014</v>
      </c>
      <c r="G696" s="526">
        <v>2015</v>
      </c>
      <c r="H696" s="526">
        <v>2016</v>
      </c>
      <c r="I696" s="526">
        <v>2017</v>
      </c>
      <c r="J696" s="526">
        <v>2018</v>
      </c>
      <c r="K696" s="526">
        <v>2019</v>
      </c>
      <c r="L696" s="526">
        <v>2020</v>
      </c>
    </row>
    <row r="697" spans="1:12" s="51" customFormat="1" ht="31.5" customHeight="1">
      <c r="A697" s="530" t="s">
        <v>114</v>
      </c>
      <c r="B697" s="526"/>
      <c r="C697" s="526"/>
      <c r="D697" s="526"/>
      <c r="E697" s="526"/>
      <c r="F697" s="526"/>
      <c r="G697" s="526"/>
      <c r="H697" s="526"/>
      <c r="I697" s="526"/>
      <c r="J697" s="526"/>
      <c r="K697" s="526"/>
      <c r="L697" s="526"/>
    </row>
    <row r="698" spans="1:12">
      <c r="A698" s="52" t="s">
        <v>115</v>
      </c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</row>
    <row r="699" spans="1:12">
      <c r="A699" s="55" t="s">
        <v>116</v>
      </c>
      <c r="B699" s="103">
        <v>423682</v>
      </c>
      <c r="C699" s="103">
        <v>432416</v>
      </c>
      <c r="D699" s="103">
        <v>441195</v>
      </c>
      <c r="E699" s="103">
        <v>449989</v>
      </c>
      <c r="F699" s="103">
        <v>458785</v>
      </c>
      <c r="G699" s="103">
        <v>467569</v>
      </c>
      <c r="H699" s="103">
        <v>476345</v>
      </c>
      <c r="I699" s="103">
        <v>485090</v>
      </c>
      <c r="J699" s="103">
        <v>493821</v>
      </c>
      <c r="K699" s="103">
        <v>502504</v>
      </c>
      <c r="L699" s="103">
        <v>511151</v>
      </c>
    </row>
    <row r="700" spans="1:12">
      <c r="A700" s="55" t="s">
        <v>6</v>
      </c>
      <c r="B700" s="103">
        <v>211135.19464491878</v>
      </c>
      <c r="C700" s="103">
        <v>215409.00599903415</v>
      </c>
      <c r="D700" s="103">
        <v>219715.96529522972</v>
      </c>
      <c r="E700" s="103">
        <v>224030.46831884841</v>
      </c>
      <c r="F700" s="103">
        <v>228342.675561849</v>
      </c>
      <c r="G700" s="103">
        <v>232647.82242569045</v>
      </c>
      <c r="H700" s="103">
        <v>236945.12303530017</v>
      </c>
      <c r="I700" s="103">
        <v>241226.99343910185</v>
      </c>
      <c r="J700" s="103">
        <v>245501.93444944307</v>
      </c>
      <c r="K700" s="103">
        <v>249752.38411871469</v>
      </c>
      <c r="L700" s="103">
        <v>253978.2227899167</v>
      </c>
    </row>
    <row r="701" spans="1:12">
      <c r="A701" s="58" t="s">
        <v>7</v>
      </c>
      <c r="B701" s="103">
        <v>212546.80535508122</v>
      </c>
      <c r="C701" s="103">
        <v>217006.99400096582</v>
      </c>
      <c r="D701" s="103">
        <v>221479.03470477028</v>
      </c>
      <c r="E701" s="103">
        <v>225958.53168115157</v>
      </c>
      <c r="F701" s="103">
        <v>230442.324438151</v>
      </c>
      <c r="G701" s="103">
        <v>234921.17757430955</v>
      </c>
      <c r="H701" s="103">
        <v>239399.87696469983</v>
      </c>
      <c r="I701" s="103">
        <v>243863.00656089815</v>
      </c>
      <c r="J701" s="103">
        <v>248319.0655505569</v>
      </c>
      <c r="K701" s="103">
        <v>252751.61588128534</v>
      </c>
      <c r="L701" s="103">
        <v>257172.77721008327</v>
      </c>
    </row>
    <row r="702" spans="1:12">
      <c r="A702" s="52" t="s">
        <v>117</v>
      </c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</row>
    <row r="703" spans="1:12">
      <c r="A703" s="58" t="s">
        <v>118</v>
      </c>
      <c r="B703" s="155">
        <v>0.3488605032447849</v>
      </c>
      <c r="C703" s="155">
        <v>0.34444476007737024</v>
      </c>
      <c r="D703" s="155">
        <v>0.33986024958684796</v>
      </c>
      <c r="E703" s="155">
        <v>0.3351188275778228</v>
      </c>
      <c r="F703" s="155">
        <v>0.33022391237174853</v>
      </c>
      <c r="G703" s="155">
        <v>0.3251861169523364</v>
      </c>
      <c r="H703" s="155">
        <v>0.32002295565810124</v>
      </c>
      <c r="I703" s="155">
        <v>0.31477823336376537</v>
      </c>
      <c r="J703" s="155">
        <v>0.30948219012258688</v>
      </c>
      <c r="K703" s="155">
        <v>0.30420862048307723</v>
      </c>
      <c r="L703" s="155">
        <v>0.29900344541846569</v>
      </c>
    </row>
    <row r="704" spans="1:12">
      <c r="A704" s="58" t="s">
        <v>119</v>
      </c>
      <c r="B704" s="155">
        <v>0.60009014755731749</v>
      </c>
      <c r="C704" s="155">
        <v>0.60390363325060881</v>
      </c>
      <c r="D704" s="155">
        <v>0.60769917976984966</v>
      </c>
      <c r="E704" s="155">
        <v>0.61149497721199908</v>
      </c>
      <c r="F704" s="155">
        <v>0.61530769399210239</v>
      </c>
      <c r="G704" s="155">
        <v>0.6191542330119798</v>
      </c>
      <c r="H704" s="155">
        <v>0.62298845189852659</v>
      </c>
      <c r="I704" s="155">
        <v>0.62678309022212308</v>
      </c>
      <c r="J704" s="155">
        <v>0.63048230756027712</v>
      </c>
      <c r="K704" s="155">
        <v>0.63405769768401621</v>
      </c>
      <c r="L704" s="155">
        <v>0.63743294517859483</v>
      </c>
    </row>
    <row r="705" spans="1:12">
      <c r="A705" s="58" t="s">
        <v>120</v>
      </c>
      <c r="B705" s="155">
        <v>5.1049349197897609E-2</v>
      </c>
      <c r="C705" s="155">
        <v>5.1651606672020949E-2</v>
      </c>
      <c r="D705" s="155">
        <v>5.2440570643302382E-2</v>
      </c>
      <c r="E705" s="155">
        <v>5.338619521017806E-2</v>
      </c>
      <c r="F705" s="155">
        <v>5.4468393636149089E-2</v>
      </c>
      <c r="G705" s="155">
        <v>5.565965003568385E-2</v>
      </c>
      <c r="H705" s="155">
        <v>5.6988592443372142E-2</v>
      </c>
      <c r="I705" s="155">
        <v>5.8438676414111566E-2</v>
      </c>
      <c r="J705" s="155">
        <v>6.0035502317135968E-2</v>
      </c>
      <c r="K705" s="155">
        <v>6.1733681832906583E-2</v>
      </c>
      <c r="L705" s="155">
        <v>6.3563609402939508E-2</v>
      </c>
    </row>
    <row r="706" spans="1:12">
      <c r="A706" s="26"/>
      <c r="B706" s="155"/>
      <c r="C706" s="156"/>
      <c r="D706" s="156"/>
      <c r="E706" s="156"/>
      <c r="F706" s="156"/>
      <c r="G706" s="156"/>
      <c r="H706" s="156"/>
      <c r="I706" s="156"/>
      <c r="J706" s="156"/>
      <c r="K706" s="156"/>
      <c r="L706" s="156"/>
    </row>
    <row r="707" spans="1:12">
      <c r="A707" s="52" t="s">
        <v>182</v>
      </c>
      <c r="B707" s="155">
        <v>0.6664162944026425</v>
      </c>
      <c r="C707" s="157">
        <v>0.65589333287719853</v>
      </c>
      <c r="D707" s="157">
        <v>0.64555101156911898</v>
      </c>
      <c r="E707" s="157">
        <v>0.63533640874585651</v>
      </c>
      <c r="F707" s="157">
        <v>0.62520314594479176</v>
      </c>
      <c r="G707" s="157">
        <v>0.61510645761934313</v>
      </c>
      <c r="H707" s="157">
        <v>0.60516619040457209</v>
      </c>
      <c r="I707" s="157">
        <v>0.59544827484993912</v>
      </c>
      <c r="J707" s="157">
        <v>0.58608733030053373</v>
      </c>
      <c r="K707" s="157">
        <v>0.57714353701979937</v>
      </c>
      <c r="L707" s="157">
        <v>0.56879246289948482</v>
      </c>
    </row>
    <row r="708" spans="1:12">
      <c r="A708" s="26"/>
      <c r="B708" s="155"/>
      <c r="C708" s="156"/>
      <c r="D708" s="156"/>
      <c r="E708" s="156"/>
      <c r="F708" s="156"/>
      <c r="G708" s="156"/>
      <c r="H708" s="156"/>
      <c r="I708" s="156"/>
      <c r="J708" s="156"/>
      <c r="K708" s="156"/>
      <c r="L708" s="156"/>
    </row>
    <row r="709" spans="1:12">
      <c r="A709" s="52" t="s">
        <v>121</v>
      </c>
      <c r="B709" s="158">
        <v>21.752514210756448</v>
      </c>
      <c r="C709" s="158">
        <v>22.032449457954879</v>
      </c>
      <c r="D709" s="158">
        <v>22.323393501805054</v>
      </c>
      <c r="E709" s="158">
        <v>22.62</v>
      </c>
      <c r="F709" s="158">
        <v>22.921000981354268</v>
      </c>
      <c r="G709" s="158">
        <v>23.225724137931035</v>
      </c>
      <c r="H709" s="158">
        <v>23.54639889196676</v>
      </c>
      <c r="I709" s="158">
        <v>23.866825613079019</v>
      </c>
      <c r="J709" s="158">
        <v>24.195901639344264</v>
      </c>
      <c r="K709" s="158">
        <v>24.531757754800591</v>
      </c>
      <c r="L709" s="158">
        <v>24.871984179301254</v>
      </c>
    </row>
    <row r="710" spans="1:12">
      <c r="A710" s="26"/>
      <c r="B710" s="155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</row>
    <row r="711" spans="1:12">
      <c r="A711" s="52" t="s">
        <v>183</v>
      </c>
      <c r="B711" s="155">
        <v>0.9933585889103147</v>
      </c>
      <c r="C711" s="157">
        <v>0.99263623732825601</v>
      </c>
      <c r="D711" s="157">
        <v>0.99203956522615899</v>
      </c>
      <c r="E711" s="157">
        <v>0.99146718051335259</v>
      </c>
      <c r="F711" s="157">
        <v>0.99088861440093001</v>
      </c>
      <c r="G711" s="157">
        <v>0.9903229024641681</v>
      </c>
      <c r="H711" s="157">
        <v>0.98974621891822612</v>
      </c>
      <c r="I711" s="157">
        <v>0.98919059861120007</v>
      </c>
      <c r="J711" s="157">
        <v>0.98865519610881314</v>
      </c>
      <c r="K711" s="157">
        <v>0.98813367917703321</v>
      </c>
      <c r="L711" s="157">
        <v>0.98757817816169169</v>
      </c>
    </row>
    <row r="712" spans="1:12">
      <c r="A712" s="26"/>
      <c r="B712" s="155"/>
      <c r="C712" s="156"/>
      <c r="D712" s="156"/>
      <c r="E712" s="156"/>
      <c r="F712" s="156"/>
      <c r="G712" s="156"/>
      <c r="H712" s="156"/>
      <c r="I712" s="156"/>
      <c r="J712" s="156"/>
      <c r="K712" s="156"/>
      <c r="L712" s="156"/>
    </row>
    <row r="713" spans="1:12">
      <c r="A713" s="52" t="s">
        <v>184</v>
      </c>
      <c r="B713" s="155">
        <v>0.14633169625991688</v>
      </c>
      <c r="C713" s="157">
        <v>0.14995614002204244</v>
      </c>
      <c r="D713" s="157">
        <v>0.15430039466825526</v>
      </c>
      <c r="E713" s="157">
        <v>0.1593052697040141</v>
      </c>
      <c r="F713" s="157">
        <v>0.1649438202247191</v>
      </c>
      <c r="G713" s="157">
        <v>0.1711624424724198</v>
      </c>
      <c r="H713" s="157">
        <v>0.17807657680737221</v>
      </c>
      <c r="I713" s="157">
        <v>0.18565030939283028</v>
      </c>
      <c r="J713" s="157">
        <v>0.19398693764366767</v>
      </c>
      <c r="K713" s="157">
        <v>0.20293205937055542</v>
      </c>
      <c r="L713" s="157">
        <v>0.2125848727728874</v>
      </c>
    </row>
    <row r="714" spans="1:12">
      <c r="A714" s="26"/>
      <c r="B714" s="155"/>
      <c r="C714" s="156"/>
      <c r="D714" s="156"/>
      <c r="E714" s="156"/>
      <c r="F714" s="156"/>
      <c r="G714" s="156"/>
      <c r="H714" s="156"/>
      <c r="I714" s="156"/>
      <c r="J714" s="156"/>
      <c r="K714" s="156"/>
      <c r="L714" s="156"/>
    </row>
    <row r="715" spans="1:12">
      <c r="A715" s="52" t="s">
        <v>185</v>
      </c>
      <c r="B715" s="155">
        <v>0.46423261694058154</v>
      </c>
      <c r="C715" s="157">
        <v>0.45184607332944932</v>
      </c>
      <c r="D715" s="157">
        <v>0.44036352059274697</v>
      </c>
      <c r="E715" s="157">
        <v>0.4298769274296223</v>
      </c>
      <c r="F715" s="157">
        <v>0.42058660763696737</v>
      </c>
      <c r="G715" s="157">
        <v>0.41218460094574594</v>
      </c>
      <c r="H715" s="157">
        <v>0.40419404989046709</v>
      </c>
      <c r="I715" s="157">
        <v>0.39638260328004982</v>
      </c>
      <c r="J715" s="157">
        <v>0.38885452064778014</v>
      </c>
      <c r="K715" s="157">
        <v>0.38164780940038878</v>
      </c>
      <c r="L715" s="157">
        <v>0.37475147485414428</v>
      </c>
    </row>
    <row r="716" spans="1:12">
      <c r="A716" s="26"/>
      <c r="B716" s="155"/>
      <c r="C716" s="156"/>
      <c r="D716" s="156"/>
      <c r="E716" s="156"/>
      <c r="F716" s="156"/>
      <c r="G716" s="156"/>
      <c r="H716" s="156"/>
      <c r="I716" s="156"/>
      <c r="J716" s="156"/>
      <c r="K716" s="156"/>
      <c r="L716" s="156"/>
    </row>
    <row r="717" spans="1:12">
      <c r="A717" s="52" t="s">
        <v>186</v>
      </c>
      <c r="B717" s="157">
        <v>0.51951702649733866</v>
      </c>
      <c r="C717" s="157">
        <v>0.52111871558688827</v>
      </c>
      <c r="D717" s="157">
        <v>0.5225604468732985</v>
      </c>
      <c r="E717" s="157">
        <v>0.52390128214629805</v>
      </c>
      <c r="F717" s="157">
        <v>0.5251761970500618</v>
      </c>
      <c r="G717" s="157">
        <v>0.52643030542002978</v>
      </c>
      <c r="H717" s="157">
        <v>0.52764093122975464</v>
      </c>
      <c r="I717" s="157">
        <v>0.52884184331628592</v>
      </c>
      <c r="J717" s="157">
        <v>0.52997660078057285</v>
      </c>
      <c r="K717" s="157">
        <v>0.531020062463607</v>
      </c>
      <c r="L717" s="157">
        <v>0.53191055941540288</v>
      </c>
    </row>
    <row r="718" spans="1:12">
      <c r="A718" s="43" t="s">
        <v>167</v>
      </c>
      <c r="B718" s="68"/>
    </row>
    <row r="719" spans="1:12">
      <c r="A719" s="65" t="s">
        <v>426</v>
      </c>
      <c r="B719" s="66"/>
    </row>
    <row r="720" spans="1:12">
      <c r="A720" s="65" t="s">
        <v>427</v>
      </c>
      <c r="B720" s="66"/>
    </row>
    <row r="721" spans="1:12">
      <c r="A721" s="65" t="s">
        <v>428</v>
      </c>
      <c r="B721" s="66"/>
    </row>
    <row r="722" spans="1:12">
      <c r="A722" s="65" t="s">
        <v>429</v>
      </c>
      <c r="B722" s="66"/>
    </row>
    <row r="723" spans="1:12">
      <c r="A723" s="33" t="s">
        <v>430</v>
      </c>
      <c r="B723" s="17"/>
    </row>
    <row r="725" spans="1:12">
      <c r="A725" s="67" t="s">
        <v>111</v>
      </c>
    </row>
    <row r="726" spans="1:12" s="51" customFormat="1" ht="24.75" customHeight="1">
      <c r="A726" s="530" t="s">
        <v>143</v>
      </c>
      <c r="B726" s="526">
        <v>2010</v>
      </c>
      <c r="C726" s="526">
        <v>2011</v>
      </c>
      <c r="D726" s="526">
        <v>2012</v>
      </c>
      <c r="E726" s="526">
        <v>2013</v>
      </c>
      <c r="F726" s="526">
        <v>2014</v>
      </c>
      <c r="G726" s="526">
        <v>2015</v>
      </c>
      <c r="H726" s="526">
        <v>2016</v>
      </c>
      <c r="I726" s="526">
        <v>2017</v>
      </c>
      <c r="J726" s="526">
        <v>2018</v>
      </c>
      <c r="K726" s="526">
        <v>2019</v>
      </c>
      <c r="L726" s="526">
        <v>2020</v>
      </c>
    </row>
    <row r="727" spans="1:12" s="51" customFormat="1" ht="24.75" customHeight="1">
      <c r="A727" s="530" t="s">
        <v>114</v>
      </c>
      <c r="B727" s="526"/>
      <c r="C727" s="526"/>
      <c r="D727" s="526"/>
      <c r="E727" s="526"/>
      <c r="F727" s="526"/>
      <c r="G727" s="526"/>
      <c r="H727" s="526"/>
      <c r="I727" s="526"/>
      <c r="J727" s="526"/>
      <c r="K727" s="526"/>
      <c r="L727" s="526"/>
    </row>
    <row r="728" spans="1:12">
      <c r="A728" s="52" t="s">
        <v>115</v>
      </c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</row>
    <row r="729" spans="1:12">
      <c r="A729" s="55" t="s">
        <v>116</v>
      </c>
      <c r="B729" s="57">
        <v>318247</v>
      </c>
      <c r="C729" s="57">
        <v>326215</v>
      </c>
      <c r="D729" s="57">
        <v>334276</v>
      </c>
      <c r="E729" s="57">
        <v>342408</v>
      </c>
      <c r="F729" s="57">
        <v>350624</v>
      </c>
      <c r="G729" s="57">
        <v>358896</v>
      </c>
      <c r="H729" s="57">
        <v>367235</v>
      </c>
      <c r="I729" s="57">
        <v>375646</v>
      </c>
      <c r="J729" s="57">
        <v>384102</v>
      </c>
      <c r="K729" s="57">
        <v>392611</v>
      </c>
      <c r="L729" s="57">
        <v>401178</v>
      </c>
    </row>
    <row r="730" spans="1:12">
      <c r="A730" s="55" t="s">
        <v>6</v>
      </c>
      <c r="B730" s="57">
        <v>161813</v>
      </c>
      <c r="C730" s="57">
        <v>165861</v>
      </c>
      <c r="D730" s="57">
        <v>169967</v>
      </c>
      <c r="E730" s="57">
        <v>174110</v>
      </c>
      <c r="F730" s="57">
        <v>178304</v>
      </c>
      <c r="G730" s="57">
        <v>182522</v>
      </c>
      <c r="H730" s="57">
        <v>186777</v>
      </c>
      <c r="I730" s="57">
        <v>191073</v>
      </c>
      <c r="J730" s="57">
        <v>195386</v>
      </c>
      <c r="K730" s="57">
        <v>199727</v>
      </c>
      <c r="L730" s="57">
        <v>204096</v>
      </c>
    </row>
    <row r="731" spans="1:12">
      <c r="A731" s="58" t="s">
        <v>7</v>
      </c>
      <c r="B731" s="57">
        <v>156434</v>
      </c>
      <c r="C731" s="57">
        <v>160354</v>
      </c>
      <c r="D731" s="57">
        <v>164309</v>
      </c>
      <c r="E731" s="57">
        <v>168298</v>
      </c>
      <c r="F731" s="57">
        <v>172320</v>
      </c>
      <c r="G731" s="57">
        <v>176374</v>
      </c>
      <c r="H731" s="57">
        <v>180458</v>
      </c>
      <c r="I731" s="57">
        <v>184573</v>
      </c>
      <c r="J731" s="57">
        <v>188716</v>
      </c>
      <c r="K731" s="57">
        <v>192884</v>
      </c>
      <c r="L731" s="57">
        <v>197082</v>
      </c>
    </row>
    <row r="732" spans="1:12">
      <c r="A732" s="52" t="s">
        <v>117</v>
      </c>
      <c r="B732" s="61"/>
      <c r="C732" s="60"/>
      <c r="D732" s="60"/>
      <c r="E732" s="60"/>
      <c r="F732" s="60"/>
      <c r="G732" s="60"/>
      <c r="H732" s="60"/>
      <c r="I732" s="60"/>
      <c r="J732" s="60"/>
      <c r="K732" s="60"/>
      <c r="L732" s="60"/>
    </row>
    <row r="733" spans="1:12">
      <c r="A733" s="58" t="s">
        <v>118</v>
      </c>
      <c r="B733" s="148">
        <v>0.34675267952250927</v>
      </c>
      <c r="C733" s="148">
        <v>0.34511595113652038</v>
      </c>
      <c r="D733" s="148">
        <v>0.34327322332443849</v>
      </c>
      <c r="E733" s="148">
        <v>0.34120406065278847</v>
      </c>
      <c r="F733" s="148">
        <v>0.3389100574974902</v>
      </c>
      <c r="G733" s="148">
        <v>0.33640107440595607</v>
      </c>
      <c r="H733" s="148">
        <v>0.33369912998488704</v>
      </c>
      <c r="I733" s="148">
        <v>0.33081677962762812</v>
      </c>
      <c r="J733" s="148">
        <v>0.32776970700491015</v>
      </c>
      <c r="K733" s="148">
        <v>0.3245655368800161</v>
      </c>
      <c r="L733" s="148">
        <v>0.32119159076519649</v>
      </c>
    </row>
    <row r="734" spans="1:12">
      <c r="A734" s="58" t="s">
        <v>119</v>
      </c>
      <c r="B734" s="148">
        <v>0.59689486468057829</v>
      </c>
      <c r="C734" s="148">
        <v>0.59852857777845903</v>
      </c>
      <c r="D734" s="148">
        <v>0.60015376515214969</v>
      </c>
      <c r="E734" s="148">
        <v>0.60181713044087759</v>
      </c>
      <c r="F734" s="148">
        <v>0.60352400292050745</v>
      </c>
      <c r="G734" s="148">
        <v>0.60528955463421164</v>
      </c>
      <c r="H734" s="148">
        <v>0.60709355045134583</v>
      </c>
      <c r="I734" s="148">
        <v>0.60894565628277686</v>
      </c>
      <c r="J734" s="148">
        <v>0.61082993579830358</v>
      </c>
      <c r="K734" s="148">
        <v>0.61274900601358595</v>
      </c>
      <c r="L734" s="148">
        <v>0.61472712860625456</v>
      </c>
    </row>
    <row r="735" spans="1:12">
      <c r="A735" s="58" t="s">
        <v>120</v>
      </c>
      <c r="B735" s="148">
        <v>5.6352455796912462E-2</v>
      </c>
      <c r="C735" s="148">
        <v>5.6355471085020613E-2</v>
      </c>
      <c r="D735" s="148">
        <v>5.6573011523411793E-2</v>
      </c>
      <c r="E735" s="148">
        <v>5.6978808906333965E-2</v>
      </c>
      <c r="F735" s="148">
        <v>5.7565939582002373E-2</v>
      </c>
      <c r="G735" s="148">
        <v>5.8309370959832373E-2</v>
      </c>
      <c r="H735" s="148">
        <v>5.9207319563767069E-2</v>
      </c>
      <c r="I735" s="148">
        <v>6.0237564089594992E-2</v>
      </c>
      <c r="J735" s="148">
        <v>6.140035719678627E-2</v>
      </c>
      <c r="K735" s="148">
        <v>6.2685457106397932E-2</v>
      </c>
      <c r="L735" s="148">
        <v>6.4081280628548926E-2</v>
      </c>
    </row>
    <row r="736" spans="1:12">
      <c r="A736" s="26"/>
      <c r="B736" s="148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</row>
    <row r="737" spans="1:12">
      <c r="A737" s="52" t="s">
        <v>182</v>
      </c>
      <c r="B737" s="148">
        <v>0.67533691303432297</v>
      </c>
      <c r="C737" s="150">
        <v>0.67076399879128701</v>
      </c>
      <c r="D737" s="150">
        <v>0.66623965067765945</v>
      </c>
      <c r="E737" s="150">
        <v>0.66163432281733614</v>
      </c>
      <c r="F737" s="150">
        <v>0.65693492746089499</v>
      </c>
      <c r="G737" s="150">
        <v>0.65210186156990557</v>
      </c>
      <c r="H737" s="150">
        <v>0.64719259372224669</v>
      </c>
      <c r="I737" s="150">
        <v>0.64218266389214329</v>
      </c>
      <c r="J737" s="150">
        <v>0.63711688212052631</v>
      </c>
      <c r="K737" s="150">
        <v>0.63198959147365441</v>
      </c>
      <c r="L737" s="150">
        <v>0.62673803296636454</v>
      </c>
    </row>
    <row r="738" spans="1:12">
      <c r="A738" s="26"/>
      <c r="B738" s="148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</row>
    <row r="739" spans="1:12">
      <c r="A739" s="52" t="s">
        <v>121</v>
      </c>
      <c r="B739" s="152">
        <v>22.307515619257625</v>
      </c>
      <c r="C739" s="152">
        <v>22.443953068592059</v>
      </c>
      <c r="D739" s="152">
        <v>22.589330024813897</v>
      </c>
      <c r="E739" s="152">
        <v>22.742827334376631</v>
      </c>
      <c r="F739" s="152">
        <v>22.904753791105811</v>
      </c>
      <c r="G739" s="152">
        <v>23.074936278674596</v>
      </c>
      <c r="H739" s="152">
        <v>23.254782898020295</v>
      </c>
      <c r="I739" s="152">
        <v>23.443124491456469</v>
      </c>
      <c r="J739" s="152">
        <v>23.638362274972121</v>
      </c>
      <c r="K739" s="152">
        <v>23.840202966432475</v>
      </c>
      <c r="L739" s="152">
        <v>24.04718891138452</v>
      </c>
    </row>
    <row r="740" spans="1:12">
      <c r="A740" s="26"/>
      <c r="B740" s="148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</row>
    <row r="741" spans="1:12">
      <c r="A741" s="52" t="s">
        <v>183</v>
      </c>
      <c r="B741" s="148">
        <v>1.0343851080967053</v>
      </c>
      <c r="C741" s="150">
        <v>1.0343427666288336</v>
      </c>
      <c r="D741" s="150">
        <v>1.0344351191961487</v>
      </c>
      <c r="E741" s="150">
        <v>1.0345339813901533</v>
      </c>
      <c r="F741" s="150">
        <v>1.0347260909935005</v>
      </c>
      <c r="G741" s="150">
        <v>1.0348577454726888</v>
      </c>
      <c r="H741" s="150">
        <v>1.0350164581232197</v>
      </c>
      <c r="I741" s="150">
        <v>1.0352164184360659</v>
      </c>
      <c r="J741" s="150">
        <v>1.0353441149664044</v>
      </c>
      <c r="K741" s="150">
        <v>1.0354772816822546</v>
      </c>
      <c r="L741" s="150">
        <v>1.0355892471154138</v>
      </c>
    </row>
    <row r="742" spans="1:12">
      <c r="A742" s="26"/>
      <c r="B742" s="148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</row>
    <row r="743" spans="1:12">
      <c r="A743" s="52" t="s">
        <v>184</v>
      </c>
      <c r="B743" s="148">
        <v>0.16251483874475547</v>
      </c>
      <c r="C743" s="150">
        <v>0.16329430992521007</v>
      </c>
      <c r="D743" s="150">
        <v>0.16480461533098617</v>
      </c>
      <c r="E743" s="150">
        <v>0.16699334936789037</v>
      </c>
      <c r="F743" s="150">
        <v>0.16985609694521586</v>
      </c>
      <c r="G743" s="150">
        <v>0.1733328915872214</v>
      </c>
      <c r="H743" s="150">
        <v>0.17742725180748453</v>
      </c>
      <c r="I743" s="150">
        <v>0.18208739035970065</v>
      </c>
      <c r="J743" s="150">
        <v>0.18732773616527795</v>
      </c>
      <c r="K743" s="150">
        <v>0.19313651630724801</v>
      </c>
      <c r="L743" s="150">
        <v>0.19951107834387491</v>
      </c>
    </row>
    <row r="744" spans="1:12">
      <c r="A744" s="26"/>
      <c r="B744" s="148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</row>
    <row r="745" spans="1:12">
      <c r="A745" s="52" t="s">
        <v>185</v>
      </c>
      <c r="B745" s="148">
        <v>0.51011116591417838</v>
      </c>
      <c r="C745" s="150">
        <v>0.50647954834644893</v>
      </c>
      <c r="D745" s="150">
        <v>0.5015331498382346</v>
      </c>
      <c r="E745" s="150">
        <v>0.49543330501274424</v>
      </c>
      <c r="F745" s="150">
        <v>0.48872197800929934</v>
      </c>
      <c r="G745" s="150">
        <v>0.48148357104170431</v>
      </c>
      <c r="H745" s="150">
        <v>0.47413269755069154</v>
      </c>
      <c r="I745" s="150">
        <v>0.46701297018261928</v>
      </c>
      <c r="J745" s="150">
        <v>0.46008496607697674</v>
      </c>
      <c r="K745" s="150">
        <v>0.45340297889946213</v>
      </c>
      <c r="L745" s="150">
        <v>0.44691708008504605</v>
      </c>
    </row>
    <row r="746" spans="1:12">
      <c r="A746" s="26"/>
      <c r="B746" s="148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</row>
    <row r="747" spans="1:12">
      <c r="A747" s="52" t="s">
        <v>186</v>
      </c>
      <c r="B747" s="62">
        <v>0.50545917127990081</v>
      </c>
      <c r="C747" s="62">
        <v>0.50480187584968261</v>
      </c>
      <c r="D747" s="62">
        <v>0.50414767298200347</v>
      </c>
      <c r="E747" s="62">
        <v>0.50353539554837257</v>
      </c>
      <c r="F747" s="62">
        <v>0.50297701949860729</v>
      </c>
      <c r="G747" s="62">
        <v>0.50247768945536186</v>
      </c>
      <c r="H747" s="62">
        <v>0.50203925567167984</v>
      </c>
      <c r="I747" s="62">
        <v>0.50168226121913828</v>
      </c>
      <c r="J747" s="62">
        <v>0.50142012335996944</v>
      </c>
      <c r="K747" s="62">
        <v>0.5012339022417619</v>
      </c>
      <c r="L747" s="150">
        <v>0.5011619528927046</v>
      </c>
    </row>
    <row r="748" spans="1:12">
      <c r="A748" s="43" t="s">
        <v>167</v>
      </c>
      <c r="B748" s="68"/>
    </row>
    <row r="749" spans="1:12">
      <c r="A749" s="65" t="s">
        <v>426</v>
      </c>
      <c r="B749" s="66"/>
    </row>
    <row r="750" spans="1:12">
      <c r="A750" s="65" t="s">
        <v>427</v>
      </c>
      <c r="B750" s="66"/>
    </row>
    <row r="751" spans="1:12">
      <c r="A751" s="65" t="s">
        <v>428</v>
      </c>
      <c r="B751" s="66"/>
    </row>
    <row r="752" spans="1:12">
      <c r="A752" s="65" t="s">
        <v>429</v>
      </c>
      <c r="B752" s="66"/>
    </row>
    <row r="753" spans="1:2">
      <c r="A753" s="33" t="s">
        <v>430</v>
      </c>
      <c r="B753" s="17"/>
    </row>
  </sheetData>
  <mergeCells count="302">
    <mergeCell ref="J726:J727"/>
    <mergeCell ref="K726:K727"/>
    <mergeCell ref="L726:L727"/>
    <mergeCell ref="A4:L4"/>
    <mergeCell ref="L696:L697"/>
    <mergeCell ref="A726:A727"/>
    <mergeCell ref="B726:B727"/>
    <mergeCell ref="C726:C727"/>
    <mergeCell ref="D726:D727"/>
    <mergeCell ref="E726:E727"/>
    <mergeCell ref="F726:F727"/>
    <mergeCell ref="G726:G727"/>
    <mergeCell ref="H726:H727"/>
    <mergeCell ref="I726:I727"/>
    <mergeCell ref="F696:F697"/>
    <mergeCell ref="G696:G697"/>
    <mergeCell ref="H696:H697"/>
    <mergeCell ref="I696:I697"/>
    <mergeCell ref="J696:J697"/>
    <mergeCell ref="K696:K697"/>
    <mergeCell ref="H666:H667"/>
    <mergeCell ref="I666:I667"/>
    <mergeCell ref="J666:J667"/>
    <mergeCell ref="K666:K667"/>
    <mergeCell ref="L666:L667"/>
    <mergeCell ref="A696:A697"/>
    <mergeCell ref="B696:B697"/>
    <mergeCell ref="C696:C697"/>
    <mergeCell ref="D696:D697"/>
    <mergeCell ref="E696:E697"/>
    <mergeCell ref="J636:J637"/>
    <mergeCell ref="K636:K637"/>
    <mergeCell ref="L636:L637"/>
    <mergeCell ref="A666:A667"/>
    <mergeCell ref="B666:B667"/>
    <mergeCell ref="C666:C667"/>
    <mergeCell ref="D666:D667"/>
    <mergeCell ref="E666:E667"/>
    <mergeCell ref="F666:F667"/>
    <mergeCell ref="G666:G667"/>
    <mergeCell ref="A636:A637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576:J577"/>
    <mergeCell ref="K576:K577"/>
    <mergeCell ref="L576:L577"/>
    <mergeCell ref="A606:A607"/>
    <mergeCell ref="B606:B607"/>
    <mergeCell ref="C606:C607"/>
    <mergeCell ref="D606:D607"/>
    <mergeCell ref="E606:E607"/>
    <mergeCell ref="L606:L607"/>
    <mergeCell ref="F606:F607"/>
    <mergeCell ref="G606:G607"/>
    <mergeCell ref="H606:H607"/>
    <mergeCell ref="I606:I607"/>
    <mergeCell ref="J606:J607"/>
    <mergeCell ref="K606:K607"/>
    <mergeCell ref="A576:A577"/>
    <mergeCell ref="B576:B577"/>
    <mergeCell ref="C576:C577"/>
    <mergeCell ref="D576:D577"/>
    <mergeCell ref="E576:E577"/>
    <mergeCell ref="F576:F577"/>
    <mergeCell ref="G576:G577"/>
    <mergeCell ref="H576:H577"/>
    <mergeCell ref="I576:I577"/>
    <mergeCell ref="A516:A517"/>
    <mergeCell ref="B516:B517"/>
    <mergeCell ref="C516:C517"/>
    <mergeCell ref="D516:D517"/>
    <mergeCell ref="E516:E517"/>
    <mergeCell ref="L516:L517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F516:F517"/>
    <mergeCell ref="G516:G517"/>
    <mergeCell ref="H516:H517"/>
    <mergeCell ref="I516:I517"/>
    <mergeCell ref="J516:J517"/>
    <mergeCell ref="K516:K517"/>
    <mergeCell ref="J546:J547"/>
    <mergeCell ref="K546:K547"/>
    <mergeCell ref="L546:L547"/>
    <mergeCell ref="J456:J457"/>
    <mergeCell ref="K456:K457"/>
    <mergeCell ref="L456:L457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L486:L487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396:J397"/>
    <mergeCell ref="K396:K397"/>
    <mergeCell ref="L396:L397"/>
    <mergeCell ref="A426:A427"/>
    <mergeCell ref="B426:B427"/>
    <mergeCell ref="C426:C427"/>
    <mergeCell ref="D426:D427"/>
    <mergeCell ref="E426:E427"/>
    <mergeCell ref="L426:L427"/>
    <mergeCell ref="F426:F427"/>
    <mergeCell ref="G426:G427"/>
    <mergeCell ref="H426:H427"/>
    <mergeCell ref="I426:I427"/>
    <mergeCell ref="J426:J427"/>
    <mergeCell ref="K426:K427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A336:A337"/>
    <mergeCell ref="B336:B337"/>
    <mergeCell ref="C336:C337"/>
    <mergeCell ref="D336:D337"/>
    <mergeCell ref="E336:E337"/>
    <mergeCell ref="L336:L337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6:I367"/>
    <mergeCell ref="F336:F337"/>
    <mergeCell ref="G336:G337"/>
    <mergeCell ref="H336:H337"/>
    <mergeCell ref="I336:I337"/>
    <mergeCell ref="J336:J337"/>
    <mergeCell ref="K336:K337"/>
    <mergeCell ref="J366:J367"/>
    <mergeCell ref="K366:K367"/>
    <mergeCell ref="L366:L367"/>
    <mergeCell ref="J276:J277"/>
    <mergeCell ref="K276:K277"/>
    <mergeCell ref="L276:L277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16:J217"/>
    <mergeCell ref="K216:K217"/>
    <mergeCell ref="L216:L217"/>
    <mergeCell ref="A246:A247"/>
    <mergeCell ref="B246:B247"/>
    <mergeCell ref="C246:C247"/>
    <mergeCell ref="D246:D247"/>
    <mergeCell ref="E246:E247"/>
    <mergeCell ref="L246:L247"/>
    <mergeCell ref="F246:F247"/>
    <mergeCell ref="G246:G247"/>
    <mergeCell ref="H246:H247"/>
    <mergeCell ref="I246:I247"/>
    <mergeCell ref="J246:J247"/>
    <mergeCell ref="K246:K247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A156:A157"/>
    <mergeCell ref="B156:B157"/>
    <mergeCell ref="C156:C157"/>
    <mergeCell ref="D156:D157"/>
    <mergeCell ref="E156:E157"/>
    <mergeCell ref="L156:L157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F156:F157"/>
    <mergeCell ref="G156:G157"/>
    <mergeCell ref="H156:H157"/>
    <mergeCell ref="I156:I157"/>
    <mergeCell ref="J156:J157"/>
    <mergeCell ref="K156:K157"/>
    <mergeCell ref="J186:J187"/>
    <mergeCell ref="K186:K187"/>
    <mergeCell ref="L186:L187"/>
    <mergeCell ref="J96:J97"/>
    <mergeCell ref="K96:K97"/>
    <mergeCell ref="L96:L97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36:J37"/>
    <mergeCell ref="K36:K37"/>
    <mergeCell ref="L36:L37"/>
    <mergeCell ref="A66:A67"/>
    <mergeCell ref="B66:B67"/>
    <mergeCell ref="C66:C67"/>
    <mergeCell ref="D66:D67"/>
    <mergeCell ref="E66:E67"/>
    <mergeCell ref="L66:L67"/>
    <mergeCell ref="F66:F67"/>
    <mergeCell ref="G66:G67"/>
    <mergeCell ref="H66:H67"/>
    <mergeCell ref="I66:I67"/>
    <mergeCell ref="J66:J67"/>
    <mergeCell ref="K66:K67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hyperlinks>
    <hyperlink ref="N6" location="ÍNDICE!A15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5" zoomScaleNormal="85" workbookViewId="0">
      <selection activeCell="N6" sqref="N6"/>
    </sheetView>
  </sheetViews>
  <sheetFormatPr baseColWidth="10" defaultRowHeight="14.25"/>
  <cols>
    <col min="1" max="1" width="40" style="69" bestFit="1" customWidth="1"/>
    <col min="2" max="12" width="9.7109375" style="69" customWidth="1"/>
    <col min="13" max="16384" width="11.42578125" style="69"/>
  </cols>
  <sheetData>
    <row r="1" spans="1:14" ht="6.75" customHeight="1"/>
    <row r="2" spans="1:14" s="17" customFormat="1">
      <c r="A2" s="17" t="s">
        <v>144</v>
      </c>
    </row>
    <row r="3" spans="1:14" s="70" customFormat="1" ht="15">
      <c r="A3" s="514" t="s">
        <v>154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</row>
    <row r="4" spans="1:14" s="70" customFormat="1" ht="15">
      <c r="A4" s="514" t="s">
        <v>181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</row>
    <row r="5" spans="1:14" ht="1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4" ht="22.5" customHeight="1">
      <c r="A6" s="71" t="s">
        <v>68</v>
      </c>
      <c r="B6" s="71">
        <v>2010</v>
      </c>
      <c r="C6" s="71">
        <v>2011</v>
      </c>
      <c r="D6" s="71">
        <v>2012</v>
      </c>
      <c r="E6" s="71">
        <v>2013</v>
      </c>
      <c r="F6" s="71">
        <v>2014</v>
      </c>
      <c r="G6" s="71">
        <v>2015</v>
      </c>
      <c r="H6" s="71">
        <v>2016</v>
      </c>
      <c r="I6" s="71">
        <v>2017</v>
      </c>
      <c r="J6" s="71">
        <v>2018</v>
      </c>
      <c r="K6" s="71">
        <v>2019</v>
      </c>
      <c r="L6" s="71">
        <v>2020</v>
      </c>
      <c r="N6" s="179" t="s">
        <v>149</v>
      </c>
    </row>
    <row r="7" spans="1:14" ht="13.5" customHeight="1">
      <c r="A7" s="72" t="s">
        <v>9</v>
      </c>
      <c r="B7" s="107">
        <v>2.5269234133779204</v>
      </c>
      <c r="C7" s="107">
        <v>2.4597328329782449</v>
      </c>
      <c r="D7" s="107">
        <v>2.3984451830735281</v>
      </c>
      <c r="E7" s="107">
        <v>2.3426908334280565</v>
      </c>
      <c r="F7" s="107">
        <v>2.2920931954489028</v>
      </c>
      <c r="G7" s="107">
        <v>2.2462763862826689</v>
      </c>
      <c r="H7" s="107">
        <v>2.2048713786854783</v>
      </c>
      <c r="I7" s="107">
        <v>2.1675207688263121</v>
      </c>
      <c r="J7" s="107">
        <v>2.1338823204424635</v>
      </c>
      <c r="K7" s="107">
        <v>2.103631454244097</v>
      </c>
      <c r="L7" s="107">
        <v>2.0764628503196572</v>
      </c>
    </row>
    <row r="8" spans="1:14" ht="13.5" customHeight="1">
      <c r="A8" s="72" t="s">
        <v>57</v>
      </c>
      <c r="B8" s="107">
        <v>3.4755421131032378</v>
      </c>
      <c r="C8" s="107">
        <v>3.387606773517633</v>
      </c>
      <c r="D8" s="107">
        <v>3.3026215798317233</v>
      </c>
      <c r="E8" s="107">
        <v>3.2206879604127012</v>
      </c>
      <c r="F8" s="107">
        <v>3.1418821733002256</v>
      </c>
      <c r="G8" s="107">
        <v>3.0662563376745622</v>
      </c>
      <c r="H8" s="107">
        <v>2.9938397553005931</v>
      </c>
      <c r="I8" s="107">
        <v>2.9246404627652955</v>
      </c>
      <c r="J8" s="107">
        <v>2.8586469559446752</v>
      </c>
      <c r="K8" s="107">
        <v>2.795830030772362</v>
      </c>
      <c r="L8" s="107">
        <v>2.7361446886060552</v>
      </c>
    </row>
    <row r="9" spans="1:14" ht="13.5" customHeight="1">
      <c r="A9" s="72" t="s">
        <v>11</v>
      </c>
      <c r="B9" s="107">
        <v>2.8507392916787921</v>
      </c>
      <c r="C9" s="107">
        <v>2.7866173261685954</v>
      </c>
      <c r="D9" s="107">
        <v>2.7257952124865898</v>
      </c>
      <c r="E9" s="107">
        <v>2.6682067546125041</v>
      </c>
      <c r="F9" s="107">
        <v>2.613772770683997</v>
      </c>
      <c r="G9" s="107">
        <v>2.5624031941516736</v>
      </c>
      <c r="H9" s="107">
        <v>2.5139990713949141</v>
      </c>
      <c r="I9" s="107">
        <v>2.4684544318772299</v>
      </c>
      <c r="J9" s="107">
        <v>2.4256580140071615</v>
      </c>
      <c r="K9" s="107">
        <v>2.3854948362009449</v>
      </c>
      <c r="L9" s="107">
        <v>2.3478476081248569</v>
      </c>
    </row>
    <row r="10" spans="1:14" ht="13.5" customHeight="1">
      <c r="A10" s="72" t="s">
        <v>12</v>
      </c>
      <c r="B10" s="107">
        <v>2.6152923227475373</v>
      </c>
      <c r="C10" s="107">
        <v>2.5731213655943508</v>
      </c>
      <c r="D10" s="107">
        <v>2.5329354492045502</v>
      </c>
      <c r="E10" s="107">
        <v>2.494678196185574</v>
      </c>
      <c r="F10" s="107">
        <v>2.4582906012533678</v>
      </c>
      <c r="G10" s="107">
        <v>2.4237116245226433</v>
      </c>
      <c r="H10" s="107">
        <v>2.3908787384641359</v>
      </c>
      <c r="I10" s="107">
        <v>2.3597284277285779</v>
      </c>
      <c r="J10" s="107">
        <v>2.3301966418937026</v>
      </c>
      <c r="K10" s="107">
        <v>2.3022192019097218</v>
      </c>
      <c r="L10" s="107">
        <v>2.2757321616070483</v>
      </c>
    </row>
    <row r="11" spans="1:14" ht="13.5" customHeight="1">
      <c r="A11" s="72" t="s">
        <v>13</v>
      </c>
      <c r="B11" s="107">
        <v>3.3489419358312729</v>
      </c>
      <c r="C11" s="107">
        <v>3.2762399609945989</v>
      </c>
      <c r="D11" s="107">
        <v>3.2058541308385493</v>
      </c>
      <c r="E11" s="107">
        <v>3.1378301422721755</v>
      </c>
      <c r="F11" s="107">
        <v>3.0722001536302006</v>
      </c>
      <c r="G11" s="107">
        <v>3.0089834497044237</v>
      </c>
      <c r="H11" s="107">
        <v>2.9481872036692272</v>
      </c>
      <c r="I11" s="107">
        <v>2.8898073142178315</v>
      </c>
      <c r="J11" s="107">
        <v>2.8338292970346677</v>
      </c>
      <c r="K11" s="107">
        <v>2.7802292109971289</v>
      </c>
      <c r="L11" s="107">
        <v>2.72897460112023</v>
      </c>
    </row>
    <row r="12" spans="1:14" ht="13.5" customHeight="1">
      <c r="A12" s="72" t="s">
        <v>14</v>
      </c>
      <c r="B12" s="107">
        <v>2.9995997549157711</v>
      </c>
      <c r="C12" s="107">
        <v>2.9120480609921096</v>
      </c>
      <c r="D12" s="107">
        <v>2.8296452190189951</v>
      </c>
      <c r="E12" s="107">
        <v>2.7523211608939913</v>
      </c>
      <c r="F12" s="107">
        <v>2.6799672137323887</v>
      </c>
      <c r="G12" s="107">
        <v>2.6124423704000996</v>
      </c>
      <c r="H12" s="107">
        <v>2.5495793682514623</v>
      </c>
      <c r="I12" s="107">
        <v>2.4911904269325964</v>
      </c>
      <c r="J12" s="107">
        <v>2.4370725376807694</v>
      </c>
      <c r="K12" s="107">
        <v>2.3870122344044611</v>
      </c>
      <c r="L12" s="107">
        <v>2.3407898096379993</v>
      </c>
    </row>
    <row r="13" spans="1:14" ht="13.5" customHeight="1">
      <c r="A13" s="72" t="s">
        <v>21</v>
      </c>
      <c r="B13" s="107">
        <v>2.634014786807036</v>
      </c>
      <c r="C13" s="107">
        <v>2.5684991743916004</v>
      </c>
      <c r="D13" s="107">
        <v>2.5076866386860077</v>
      </c>
      <c r="E13" s="107">
        <v>2.4513669864748513</v>
      </c>
      <c r="F13" s="107">
        <v>2.3993173386986264</v>
      </c>
      <c r="G13" s="107">
        <v>2.351306923965498</v>
      </c>
      <c r="H13" s="107">
        <v>2.3071012420885655</v>
      </c>
      <c r="I13" s="107">
        <v>2.2664656049996648</v>
      </c>
      <c r="J13" s="107">
        <v>2.2291680823704825</v>
      </c>
      <c r="K13" s="107">
        <v>2.1949818933153642</v>
      </c>
      <c r="L13" s="107">
        <v>2.1636872944811758</v>
      </c>
    </row>
    <row r="14" spans="1:14" ht="13.5" customHeight="1">
      <c r="A14" s="106" t="s">
        <v>22</v>
      </c>
      <c r="B14" s="108">
        <v>3.6217353335058498</v>
      </c>
      <c r="C14" s="108">
        <v>3.5288949759582291</v>
      </c>
      <c r="D14" s="108">
        <v>3.4388181411841634</v>
      </c>
      <c r="E14" s="108">
        <v>3.3516497169612842</v>
      </c>
      <c r="F14" s="108">
        <v>3.2675079775002609</v>
      </c>
      <c r="G14" s="108">
        <v>3.1864850516638858</v>
      </c>
      <c r="H14" s="108">
        <v>3.1086477818925333</v>
      </c>
      <c r="I14" s="108">
        <v>3.0340389166801036</v>
      </c>
      <c r="J14" s="108">
        <v>2.9626785759911085</v>
      </c>
      <c r="K14" s="108">
        <v>2.8945659282674594</v>
      </c>
      <c r="L14" s="108">
        <v>2.8296810192824777</v>
      </c>
    </row>
    <row r="15" spans="1:14" ht="13.5" customHeight="1">
      <c r="A15" s="72" t="s">
        <v>23</v>
      </c>
      <c r="B15" s="107">
        <v>2.6327219018478596</v>
      </c>
      <c r="C15" s="107">
        <v>2.5878112897688359</v>
      </c>
      <c r="D15" s="107">
        <v>2.5450937662872373</v>
      </c>
      <c r="E15" s="107">
        <v>2.5045059615408367</v>
      </c>
      <c r="F15" s="107">
        <v>2.4659811288344189</v>
      </c>
      <c r="G15" s="107">
        <v>2.4294499038602066</v>
      </c>
      <c r="H15" s="107">
        <v>2.3948410037272265</v>
      </c>
      <c r="I15" s="107">
        <v>2.3620818643888182</v>
      </c>
      <c r="J15" s="107">
        <v>2.3310992163290214</v>
      </c>
      <c r="K15" s="107">
        <v>2.3018195994326978</v>
      </c>
      <c r="L15" s="107">
        <v>2.2741698188306345</v>
      </c>
    </row>
    <row r="16" spans="1:14" ht="13.5" customHeight="1">
      <c r="A16" s="72" t="s">
        <v>15</v>
      </c>
      <c r="B16" s="107">
        <v>3.1608647490781894</v>
      </c>
      <c r="C16" s="107">
        <v>3.0919977035752462</v>
      </c>
      <c r="D16" s="107">
        <v>3.025720944402754</v>
      </c>
      <c r="E16" s="107">
        <v>2.9620462646703563</v>
      </c>
      <c r="F16" s="107">
        <v>2.9009721520705734</v>
      </c>
      <c r="G16" s="107">
        <v>2.8424848436576058</v>
      </c>
      <c r="H16" s="107">
        <v>2.7865594293368727</v>
      </c>
      <c r="I16" s="107">
        <v>2.7331609803978334</v>
      </c>
      <c r="J16" s="107">
        <v>2.6822456818646394</v>
      </c>
      <c r="K16" s="107">
        <v>2.6337619501144629</v>
      </c>
      <c r="L16" s="107">
        <v>2.5876515199949721</v>
      </c>
    </row>
    <row r="17" spans="1:12" ht="13.5" customHeight="1">
      <c r="A17" s="72" t="s">
        <v>16</v>
      </c>
      <c r="B17" s="107">
        <v>2.8962610384819314</v>
      </c>
      <c r="C17" s="107">
        <v>2.8368119692368161</v>
      </c>
      <c r="D17" s="107">
        <v>2.7800274400123492</v>
      </c>
      <c r="E17" s="107">
        <v>2.7258692477053947</v>
      </c>
      <c r="F17" s="107">
        <v>2.6742896997921028</v>
      </c>
      <c r="G17" s="107">
        <v>2.625232847373407</v>
      </c>
      <c r="H17" s="107">
        <v>2.5786356815676439</v>
      </c>
      <c r="I17" s="107">
        <v>2.5344292787569245</v>
      </c>
      <c r="J17" s="107">
        <v>2.492539883326844</v>
      </c>
      <c r="K17" s="107">
        <v>2.4528899194671996</v>
      </c>
      <c r="L17" s="107">
        <v>2.415398926267271</v>
      </c>
    </row>
    <row r="18" spans="1:12" ht="13.5" customHeight="1">
      <c r="A18" s="72" t="s">
        <v>24</v>
      </c>
      <c r="B18" s="107">
        <v>3.1510307250069602</v>
      </c>
      <c r="C18" s="107">
        <v>3.0801568197497291</v>
      </c>
      <c r="D18" s="107">
        <v>3.012062414222445</v>
      </c>
      <c r="E18" s="107">
        <v>2.9467576601947387</v>
      </c>
      <c r="F18" s="107">
        <v>2.8842376752044228</v>
      </c>
      <c r="G18" s="107">
        <v>2.8244838124262719</v>
      </c>
      <c r="H18" s="107">
        <v>2.7674649831278266</v>
      </c>
      <c r="I18" s="107">
        <v>2.7131390023353434</v>
      </c>
      <c r="J18" s="107">
        <v>2.6614539316561689</v>
      </c>
      <c r="K18" s="107">
        <v>2.6123493967920672</v>
      </c>
      <c r="L18" s="107">
        <v>2.5657578609594944</v>
      </c>
    </row>
    <row r="19" spans="1:12" ht="13.5" customHeight="1">
      <c r="A19" s="72" t="s">
        <v>25</v>
      </c>
      <c r="B19" s="107">
        <v>2.9519866023675529</v>
      </c>
      <c r="C19" s="107">
        <v>2.8761345322794671</v>
      </c>
      <c r="D19" s="107">
        <v>2.8043575360749315</v>
      </c>
      <c r="E19" s="107">
        <v>2.7365950504501275</v>
      </c>
      <c r="F19" s="107">
        <v>2.6727633781140714</v>
      </c>
      <c r="G19" s="107">
        <v>2.612759208645107</v>
      </c>
      <c r="H19" s="107">
        <v>2.5564630241179374</v>
      </c>
      <c r="I19" s="107">
        <v>2.5037423257000144</v>
      </c>
      <c r="J19" s="107">
        <v>2.4544546339726612</v>
      </c>
      <c r="K19" s="107">
        <v>2.4084502309120257</v>
      </c>
      <c r="L19" s="107">
        <v>2.3655746248472185</v>
      </c>
    </row>
    <row r="20" spans="1:12" ht="13.5" customHeight="1">
      <c r="A20" s="72" t="s">
        <v>28</v>
      </c>
      <c r="B20" s="107">
        <v>4.6504552225969142</v>
      </c>
      <c r="C20" s="107">
        <v>4.5050443263444082</v>
      </c>
      <c r="D20" s="107">
        <v>4.360030997807594</v>
      </c>
      <c r="E20" s="107">
        <v>4.2162325846084743</v>
      </c>
      <c r="F20" s="107">
        <v>4.0744391701135623</v>
      </c>
      <c r="G20" s="107">
        <v>3.9353965932439419</v>
      </c>
      <c r="H20" s="107">
        <v>3.7997915107717422</v>
      </c>
      <c r="I20" s="107">
        <v>3.6682390980199777</v>
      </c>
      <c r="J20" s="107">
        <v>3.5412737876827638</v>
      </c>
      <c r="K20" s="107">
        <v>3.4193432345991179</v>
      </c>
      <c r="L20" s="107">
        <v>3.3028054881630498</v>
      </c>
    </row>
    <row r="21" spans="1:12" ht="13.5" customHeight="1">
      <c r="A21" s="72" t="s">
        <v>29</v>
      </c>
      <c r="B21" s="107">
        <v>3.946553759587077</v>
      </c>
      <c r="C21" s="107">
        <v>3.8744466074113908</v>
      </c>
      <c r="D21" s="107">
        <v>3.8033748584633815</v>
      </c>
      <c r="E21" s="107">
        <v>3.7334263612219702</v>
      </c>
      <c r="F21" s="107">
        <v>3.6646827146780687</v>
      </c>
      <c r="G21" s="107">
        <v>3.5972189876378371</v>
      </c>
      <c r="H21" s="107">
        <v>3.5311035083565048</v>
      </c>
      <c r="I21" s="107">
        <v>3.4663977236484484</v>
      </c>
      <c r="J21" s="107">
        <v>3.4031561255196388</v>
      </c>
      <c r="K21" s="107">
        <v>3.3414262423846575</v>
      </c>
      <c r="L21" s="107">
        <v>3.2812486910787957</v>
      </c>
    </row>
    <row r="22" spans="1:12" ht="13.5" customHeight="1">
      <c r="A22" s="72" t="s">
        <v>30</v>
      </c>
      <c r="B22" s="107">
        <v>3.7313268225583833</v>
      </c>
      <c r="C22" s="107">
        <v>3.6476310837725099</v>
      </c>
      <c r="D22" s="107">
        <v>3.5658684939028684</v>
      </c>
      <c r="E22" s="107">
        <v>3.486158813788097</v>
      </c>
      <c r="F22" s="107">
        <v>3.4086064439619741</v>
      </c>
      <c r="G22" s="107">
        <v>3.3333003278460978</v>
      </c>
      <c r="H22" s="107">
        <v>3.2603140598684472</v>
      </c>
      <c r="I22" s="107">
        <v>3.1897061809501377</v>
      </c>
      <c r="J22" s="107">
        <v>3.1215206409821836</v>
      </c>
      <c r="K22" s="107">
        <v>3.0557874059872061</v>
      </c>
      <c r="L22" s="107">
        <v>2.992523186594199</v>
      </c>
    </row>
    <row r="23" spans="1:12" ht="13.5" customHeight="1">
      <c r="A23" s="72" t="s">
        <v>17</v>
      </c>
      <c r="B23" s="107">
        <v>2.2370860394602006</v>
      </c>
      <c r="C23" s="107">
        <v>2.2044123557269777</v>
      </c>
      <c r="D23" s="107">
        <v>2.1743199670285613</v>
      </c>
      <c r="E23" s="107">
        <v>2.1466339170441038</v>
      </c>
      <c r="F23" s="107">
        <v>2.1211862828676642</v>
      </c>
      <c r="G23" s="107">
        <v>2.0978167689220202</v>
      </c>
      <c r="H23" s="107">
        <v>2.0763730968644829</v>
      </c>
      <c r="I23" s="107">
        <v>2.0567112229761451</v>
      </c>
      <c r="J23" s="107">
        <v>2.0386954119470735</v>
      </c>
      <c r="K23" s="107">
        <v>2.0221981931364432</v>
      </c>
      <c r="L23" s="107">
        <v>2.0071002224671251</v>
      </c>
    </row>
    <row r="24" spans="1:12" ht="13.5" customHeight="1">
      <c r="A24" s="72" t="s">
        <v>18</v>
      </c>
      <c r="B24" s="107">
        <v>2.4796676592736149</v>
      </c>
      <c r="C24" s="107">
        <v>2.4374049330282599</v>
      </c>
      <c r="D24" s="107">
        <v>2.3976565617304098</v>
      </c>
      <c r="E24" s="107">
        <v>2.3603155987458377</v>
      </c>
      <c r="F24" s="107">
        <v>2.3252738283445984</v>
      </c>
      <c r="G24" s="107">
        <v>2.2924227543131566</v>
      </c>
      <c r="H24" s="107">
        <v>2.2616544600939572</v>
      </c>
      <c r="I24" s="107">
        <v>2.2328623467497879</v>
      </c>
      <c r="J24" s="107">
        <v>2.2059417564305246</v>
      </c>
      <c r="K24" s="107">
        <v>2.1807904899382993</v>
      </c>
      <c r="L24" s="107">
        <v>2.1573092275137711</v>
      </c>
    </row>
    <row r="25" spans="1:12" ht="13.5" customHeight="1">
      <c r="A25" s="72" t="s">
        <v>31</v>
      </c>
      <c r="B25" s="107">
        <v>3.9444104079343738</v>
      </c>
      <c r="C25" s="107">
        <v>3.8435750003934568</v>
      </c>
      <c r="D25" s="107">
        <v>3.7448529233538181</v>
      </c>
      <c r="E25" s="107">
        <v>3.6484758312799874</v>
      </c>
      <c r="F25" s="107">
        <v>3.5546502822297805</v>
      </c>
      <c r="G25" s="107">
        <v>3.4635566074668813</v>
      </c>
      <c r="H25" s="107">
        <v>3.3753483061080392</v>
      </c>
      <c r="I25" s="107">
        <v>3.290151939476698</v>
      </c>
      <c r="J25" s="107">
        <v>3.2080674863784755</v>
      </c>
      <c r="K25" s="107">
        <v>3.1291691100058525</v>
      </c>
      <c r="L25" s="107">
        <v>3.0535062797822361</v>
      </c>
    </row>
    <row r="26" spans="1:12" ht="13.5" customHeight="1">
      <c r="A26" s="72" t="s">
        <v>35</v>
      </c>
      <c r="B26" s="107">
        <v>2.4890581847802129</v>
      </c>
      <c r="C26" s="107">
        <v>2.476406369306539</v>
      </c>
      <c r="D26" s="107">
        <v>2.4639730636371269</v>
      </c>
      <c r="E26" s="107">
        <v>2.4517557550553097</v>
      </c>
      <c r="F26" s="107">
        <v>2.4397519087697841</v>
      </c>
      <c r="G26" s="107">
        <v>2.4279589704567313</v>
      </c>
      <c r="H26" s="107">
        <v>2.4163743687225723</v>
      </c>
      <c r="I26" s="107">
        <v>2.4049955174873494</v>
      </c>
      <c r="J26" s="107">
        <v>2.3938198182888795</v>
      </c>
      <c r="K26" s="107">
        <v>2.3828446625079609</v>
      </c>
      <c r="L26" s="107">
        <v>2.3720674335150678</v>
      </c>
    </row>
    <row r="27" spans="1:12" ht="13.5" customHeight="1">
      <c r="A27" s="72" t="s">
        <v>32</v>
      </c>
      <c r="B27" s="107">
        <v>3.298546485740987</v>
      </c>
      <c r="C27" s="107">
        <v>3.2215317362155886</v>
      </c>
      <c r="D27" s="107">
        <v>3.1472841289917119</v>
      </c>
      <c r="E27" s="107">
        <v>3.075847813835237</v>
      </c>
      <c r="F27" s="107">
        <v>3.0072489948753436</v>
      </c>
      <c r="G27" s="107">
        <v>2.9414970597749481</v>
      </c>
      <c r="H27" s="107">
        <v>2.8785858333220817</v>
      </c>
      <c r="I27" s="107">
        <v>2.8184949186145722</v>
      </c>
      <c r="J27" s="107">
        <v>2.7611910914469915</v>
      </c>
      <c r="K27" s="107">
        <v>2.7066297166619147</v>
      </c>
      <c r="L27" s="107">
        <v>2.6547561588650863</v>
      </c>
    </row>
    <row r="28" spans="1:12" ht="13.5" customHeight="1">
      <c r="A28" s="72" t="s">
        <v>33</v>
      </c>
      <c r="B28" s="107">
        <v>3.8627565911278747</v>
      </c>
      <c r="C28" s="107">
        <v>3.7345742115753859</v>
      </c>
      <c r="D28" s="107">
        <v>3.6103743181643182</v>
      </c>
      <c r="E28" s="107">
        <v>3.490593289853293</v>
      </c>
      <c r="F28" s="107">
        <v>3.375592534000222</v>
      </c>
      <c r="G28" s="107">
        <v>3.2656572721506878</v>
      </c>
      <c r="H28" s="107">
        <v>3.1609975745067915</v>
      </c>
      <c r="I28" s="107">
        <v>3.0617513507700567</v>
      </c>
      <c r="J28" s="107">
        <v>2.9679889455819346</v>
      </c>
      <c r="K28" s="107">
        <v>2.8797189585776275</v>
      </c>
      <c r="L28" s="107">
        <v>2.7968949088359922</v>
      </c>
    </row>
    <row r="29" spans="1:12" ht="13.5" customHeight="1">
      <c r="A29" s="106" t="s">
        <v>176</v>
      </c>
      <c r="B29" s="108">
        <v>3.1310016532589606</v>
      </c>
      <c r="C29" s="108">
        <v>3.076096794311324</v>
      </c>
      <c r="D29" s="108">
        <v>3.022883149712337</v>
      </c>
      <c r="E29" s="108">
        <v>2.9713658896649719</v>
      </c>
      <c r="F29" s="108">
        <v>2.9215445490964074</v>
      </c>
      <c r="G29" s="108">
        <v>2.873413388947951</v>
      </c>
      <c r="H29" s="108">
        <v>2.826961771932254</v>
      </c>
      <c r="I29" s="108">
        <v>2.7821745473353499</v>
      </c>
      <c r="J29" s="108">
        <v>2.7390324398646966</v>
      </c>
      <c r="K29" s="108">
        <v>2.6975124380106337</v>
      </c>
      <c r="L29" s="108">
        <v>2.6575881778814345</v>
      </c>
    </row>
    <row r="30" spans="1:12" ht="13.5" customHeight="1">
      <c r="A30" s="72" t="s">
        <v>26</v>
      </c>
      <c r="B30" s="107">
        <v>3.4230166851365333</v>
      </c>
      <c r="C30" s="107">
        <v>3.3751389241276826</v>
      </c>
      <c r="D30" s="107">
        <v>3.3281628134690679</v>
      </c>
      <c r="E30" s="107">
        <v>3.28210567017052</v>
      </c>
      <c r="F30" s="107">
        <v>3.2369824613839064</v>
      </c>
      <c r="G30" s="107">
        <v>3.1928058482974881</v>
      </c>
      <c r="H30" s="107">
        <v>3.1495862394001293</v>
      </c>
      <c r="I30" s="107">
        <v>3.107331852218671</v>
      </c>
      <c r="J30" s="107">
        <v>3.066048782612683</v>
      </c>
      <c r="K30" s="107">
        <v>3.0257410807037575</v>
      </c>
      <c r="L30" s="107">
        <v>2.9864108325206429</v>
      </c>
    </row>
    <row r="31" spans="1:12" ht="13.5" customHeight="1">
      <c r="A31" s="72" t="s">
        <v>36</v>
      </c>
      <c r="B31" s="107">
        <v>3.6643441056162747</v>
      </c>
      <c r="C31" s="107">
        <v>3.5688344909789507</v>
      </c>
      <c r="D31" s="107">
        <v>3.4761038920712179</v>
      </c>
      <c r="E31" s="107">
        <v>3.3863161712391934</v>
      </c>
      <c r="F31" s="107">
        <v>3.2996067661579644</v>
      </c>
      <c r="G31" s="107">
        <v>3.2160830066352011</v>
      </c>
      <c r="H31" s="107">
        <v>3.1358248844901349</v>
      </c>
      <c r="I31" s="107">
        <v>3.0588862150942839</v>
      </c>
      <c r="J31" s="107">
        <v>2.9852961239665885</v>
      </c>
      <c r="K31" s="107">
        <v>2.915060789872765</v>
      </c>
      <c r="L31" s="107">
        <v>2.848165376808458</v>
      </c>
    </row>
    <row r="32" spans="1:12" ht="15">
      <c r="A32" s="73" t="s">
        <v>66</v>
      </c>
      <c r="B32" s="109">
        <v>2.7938321332879905</v>
      </c>
      <c r="C32" s="109">
        <v>2.7365783898357248</v>
      </c>
      <c r="D32" s="109">
        <v>2.684162030971736</v>
      </c>
      <c r="E32" s="109">
        <v>2.6342745686277338</v>
      </c>
      <c r="F32" s="109">
        <v>2.586861256984812</v>
      </c>
      <c r="G32" s="109">
        <v>2.5418600673211023</v>
      </c>
      <c r="H32" s="109">
        <v>2.4992028738474077</v>
      </c>
      <c r="I32" s="109">
        <v>2.4588165750468169</v>
      </c>
      <c r="J32" s="109">
        <v>2.4206241412637572</v>
      </c>
      <c r="K32" s="109">
        <v>2.3845455822037676</v>
      </c>
      <c r="L32" s="109">
        <v>2.3504988305940513</v>
      </c>
    </row>
    <row r="33" spans="1:2">
      <c r="A33" s="197" t="s">
        <v>167</v>
      </c>
      <c r="B33" s="74"/>
    </row>
  </sheetData>
  <mergeCells count="2">
    <mergeCell ref="A3:L3"/>
    <mergeCell ref="A4:L4"/>
  </mergeCells>
  <hyperlinks>
    <hyperlink ref="N6" location="ÍNDICE!A16" display="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85" zoomScaleNormal="85" workbookViewId="0">
      <selection activeCell="N7" sqref="N7"/>
    </sheetView>
  </sheetViews>
  <sheetFormatPr baseColWidth="10" defaultRowHeight="12.75"/>
  <cols>
    <col min="1" max="1" width="41.42578125" style="75" customWidth="1"/>
    <col min="2" max="12" width="9" style="75" bestFit="1" customWidth="1"/>
    <col min="13" max="16384" width="11.42578125" style="76"/>
  </cols>
  <sheetData>
    <row r="1" spans="1:14" ht="6.75" customHeight="1"/>
    <row r="2" spans="1:14" ht="14.25">
      <c r="A2" s="69" t="s">
        <v>145</v>
      </c>
    </row>
    <row r="3" spans="1:14" ht="15">
      <c r="A3" s="533" t="s">
        <v>502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1:14" ht="15.75" customHeight="1">
      <c r="A4" s="514" t="s">
        <v>181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</row>
    <row r="5" spans="1:14" ht="15.75" customHeigh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4" ht="15">
      <c r="A6" s="534" t="s">
        <v>44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</row>
    <row r="7" spans="1:14" ht="17.25" customHeight="1">
      <c r="A7" s="183" t="s">
        <v>146</v>
      </c>
      <c r="B7" s="101">
        <v>2010</v>
      </c>
      <c r="C7" s="101">
        <v>2011</v>
      </c>
      <c r="D7" s="101">
        <v>2012</v>
      </c>
      <c r="E7" s="101">
        <v>2013</v>
      </c>
      <c r="F7" s="101">
        <v>2014</v>
      </c>
      <c r="G7" s="101">
        <v>2015</v>
      </c>
      <c r="H7" s="101">
        <v>2016</v>
      </c>
      <c r="I7" s="101">
        <v>2017</v>
      </c>
      <c r="J7" s="101">
        <v>2018</v>
      </c>
      <c r="K7" s="101">
        <v>2019</v>
      </c>
      <c r="L7" s="101">
        <v>2020</v>
      </c>
      <c r="N7" s="179" t="s">
        <v>149</v>
      </c>
    </row>
    <row r="8" spans="1:14" ht="14.25">
      <c r="A8" s="72" t="s">
        <v>9</v>
      </c>
      <c r="B8" s="110">
        <v>77.167330362216234</v>
      </c>
      <c r="C8" s="110">
        <v>77.408168774031225</v>
      </c>
      <c r="D8" s="110">
        <v>77.634121374826094</v>
      </c>
      <c r="E8" s="110">
        <v>77.84585041317834</v>
      </c>
      <c r="F8" s="110">
        <v>78.0440260698918</v>
      </c>
      <c r="G8" s="110">
        <v>78.229319744125689</v>
      </c>
      <c r="H8" s="110">
        <v>78.40239826609934</v>
      </c>
      <c r="I8" s="110">
        <v>78.563918987539211</v>
      </c>
      <c r="J8" s="110">
        <v>78.714525689856259</v>
      </c>
      <c r="K8" s="110">
        <v>78.854845242917818</v>
      </c>
      <c r="L8" s="110">
        <v>78.985484943531134</v>
      </c>
    </row>
    <row r="9" spans="1:14" ht="14.25">
      <c r="A9" s="72" t="s">
        <v>57</v>
      </c>
      <c r="B9" s="110">
        <v>74.625547157018175</v>
      </c>
      <c r="C9" s="110">
        <v>74.90364777170069</v>
      </c>
      <c r="D9" s="110">
        <v>75.173205003964881</v>
      </c>
      <c r="E9" s="110">
        <v>75.434279190401327</v>
      </c>
      <c r="F9" s="110">
        <v>75.686947578409956</v>
      </c>
      <c r="G9" s="110">
        <v>75.931302978388601</v>
      </c>
      <c r="H9" s="110">
        <v>76.167452426077119</v>
      </c>
      <c r="I9" s="110">
        <v>76.395515864498549</v>
      </c>
      <c r="J9" s="110">
        <v>76.615624853832742</v>
      </c>
      <c r="K9" s="110">
        <v>76.827921316464227</v>
      </c>
      <c r="L9" s="110">
        <v>77.032556323392683</v>
      </c>
    </row>
    <row r="10" spans="1:14" ht="14.25">
      <c r="A10" s="72" t="s">
        <v>11</v>
      </c>
      <c r="B10" s="110">
        <v>75.575517780859798</v>
      </c>
      <c r="C10" s="110">
        <v>75.859027221001753</v>
      </c>
      <c r="D10" s="110">
        <v>76.130080078252377</v>
      </c>
      <c r="E10" s="110">
        <v>76.388956826251388</v>
      </c>
      <c r="F10" s="110">
        <v>76.635963205171237</v>
      </c>
      <c r="G10" s="110">
        <v>76.871425946015208</v>
      </c>
      <c r="H10" s="110">
        <v>77.095688753612365</v>
      </c>
      <c r="I10" s="110">
        <v>77.309108570657457</v>
      </c>
      <c r="J10" s="110">
        <v>77.512052136717841</v>
      </c>
      <c r="K10" s="110">
        <v>77.704892848776808</v>
      </c>
      <c r="L10" s="110">
        <v>77.888007923616897</v>
      </c>
    </row>
    <row r="11" spans="1:14" ht="14.25">
      <c r="A11" s="72" t="s">
        <v>12</v>
      </c>
      <c r="B11" s="110">
        <v>75.62681361089534</v>
      </c>
      <c r="C11" s="110">
        <v>75.845566603548122</v>
      </c>
      <c r="D11" s="110">
        <v>76.05811389657768</v>
      </c>
      <c r="E11" s="110">
        <v>76.264510630072053</v>
      </c>
      <c r="F11" s="110">
        <v>76.46481978853889</v>
      </c>
      <c r="G11" s="110">
        <v>76.659111656578261</v>
      </c>
      <c r="H11" s="110">
        <v>76.847463279509356</v>
      </c>
      <c r="I11" s="110">
        <v>77.029957930480492</v>
      </c>
      <c r="J11" s="110">
        <v>77.206684585554427</v>
      </c>
      <c r="K11" s="110">
        <v>77.377737408216291</v>
      </c>
      <c r="L11" s="110">
        <v>77.543215244697251</v>
      </c>
    </row>
    <row r="12" spans="1:14" ht="14.25">
      <c r="A12" s="72" t="s">
        <v>13</v>
      </c>
      <c r="B12" s="110">
        <v>73.53543874636452</v>
      </c>
      <c r="C12" s="110">
        <v>73.956380603458513</v>
      </c>
      <c r="D12" s="110">
        <v>74.359700212955943</v>
      </c>
      <c r="E12" s="110">
        <v>74.745438786061669</v>
      </c>
      <c r="F12" s="110">
        <v>75.113722987761619</v>
      </c>
      <c r="G12" s="110">
        <v>75.464757078991312</v>
      </c>
      <c r="H12" s="110">
        <v>75.798814853504808</v>
      </c>
      <c r="I12" s="110">
        <v>76.116231519748723</v>
      </c>
      <c r="J12" s="110">
        <v>76.417395662384038</v>
      </c>
      <c r="K12" s="110">
        <v>76.702741400911833</v>
      </c>
      <c r="L12" s="110">
        <v>76.972740844841539</v>
      </c>
    </row>
    <row r="13" spans="1:14" ht="14.25">
      <c r="A13" s="72" t="s">
        <v>14</v>
      </c>
      <c r="B13" s="110">
        <v>73.081879166594064</v>
      </c>
      <c r="C13" s="110">
        <v>73.475925023796833</v>
      </c>
      <c r="D13" s="110">
        <v>73.856418250125955</v>
      </c>
      <c r="E13" s="110">
        <v>74.223321008902587</v>
      </c>
      <c r="F13" s="110">
        <v>74.576648182452814</v>
      </c>
      <c r="G13" s="110">
        <v>74.91646391380074</v>
      </c>
      <c r="H13" s="110">
        <v>75.242877953127319</v>
      </c>
      <c r="I13" s="110">
        <v>75.556041870077564</v>
      </c>
      <c r="J13" s="110">
        <v>75.856145189892004</v>
      </c>
      <c r="K13" s="110">
        <v>76.143411507295184</v>
      </c>
      <c r="L13" s="110">
        <v>76.418094627304441</v>
      </c>
    </row>
    <row r="14" spans="1:14" ht="14.25">
      <c r="A14" s="72" t="s">
        <v>21</v>
      </c>
      <c r="B14" s="110">
        <v>74.811008727253807</v>
      </c>
      <c r="C14" s="110">
        <v>75.020787093271309</v>
      </c>
      <c r="D14" s="110">
        <v>75.226945722382069</v>
      </c>
      <c r="E14" s="110">
        <v>75.429460383370738</v>
      </c>
      <c r="F14" s="110">
        <v>75.628311572570411</v>
      </c>
      <c r="G14" s="110">
        <v>75.823484420736861</v>
      </c>
      <c r="H14" s="110">
        <v>76.014968588114954</v>
      </c>
      <c r="I14" s="110">
        <v>76.202758148633094</v>
      </c>
      <c r="J14" s="110">
        <v>76.386851464200333</v>
      </c>
      <c r="K14" s="110">
        <v>76.567251050097042</v>
      </c>
      <c r="L14" s="110">
        <v>76.743963432462806</v>
      </c>
    </row>
    <row r="15" spans="1:14" ht="14.25">
      <c r="A15" s="106" t="s">
        <v>22</v>
      </c>
      <c r="B15" s="111">
        <v>72.666860281141197</v>
      </c>
      <c r="C15" s="111">
        <v>72.91555668632094</v>
      </c>
      <c r="D15" s="111">
        <v>73.161419743003222</v>
      </c>
      <c r="E15" s="111">
        <v>73.404421700769433</v>
      </c>
      <c r="F15" s="111">
        <v>73.644539956972537</v>
      </c>
      <c r="G15" s="111">
        <v>73.881756927794086</v>
      </c>
      <c r="H15" s="111">
        <v>74.116059902506009</v>
      </c>
      <c r="I15" s="111">
        <v>74.34744088272052</v>
      </c>
      <c r="J15" s="111">
        <v>74.575896408437359</v>
      </c>
      <c r="K15" s="111">
        <v>74.801427372699749</v>
      </c>
      <c r="L15" s="111">
        <v>75.024038826653722</v>
      </c>
    </row>
    <row r="16" spans="1:14" ht="14.25">
      <c r="A16" s="72" t="s">
        <v>23</v>
      </c>
      <c r="B16" s="110">
        <v>73.560295659677536</v>
      </c>
      <c r="C16" s="110">
        <v>73.77866741500992</v>
      </c>
      <c r="D16" s="110">
        <v>73.99492707096752</v>
      </c>
      <c r="E16" s="110">
        <v>74.209040902859726</v>
      </c>
      <c r="F16" s="110">
        <v>74.42097710180667</v>
      </c>
      <c r="G16" s="110">
        <v>74.630705785971202</v>
      </c>
      <c r="H16" s="110">
        <v>74.838199007264194</v>
      </c>
      <c r="I16" s="110">
        <v>75.043430753610778</v>
      </c>
      <c r="J16" s="110">
        <v>75.24637694689045</v>
      </c>
      <c r="K16" s="110">
        <v>75.447015436677049</v>
      </c>
      <c r="L16" s="110">
        <v>75.645325989925396</v>
      </c>
    </row>
    <row r="17" spans="1:12" ht="14.25">
      <c r="A17" s="72" t="s">
        <v>15</v>
      </c>
      <c r="B17" s="110">
        <v>74.85109472063931</v>
      </c>
      <c r="C17" s="110">
        <v>75.214972523476973</v>
      </c>
      <c r="D17" s="110">
        <v>75.561376643778999</v>
      </c>
      <c r="E17" s="110">
        <v>75.890557914812973</v>
      </c>
      <c r="F17" s="110">
        <v>76.202842434692627</v>
      </c>
      <c r="G17" s="110">
        <v>76.498621426330402</v>
      </c>
      <c r="H17" s="110">
        <v>76.778341313701276</v>
      </c>
      <c r="I17" s="110">
        <v>77.042494180966713</v>
      </c>
      <c r="J17" s="110">
        <v>77.291608746532418</v>
      </c>
      <c r="K17" s="110">
        <v>77.526241950865654</v>
      </c>
      <c r="L17" s="110">
        <v>77.746971226089244</v>
      </c>
    </row>
    <row r="18" spans="1:12" ht="14.25">
      <c r="A18" s="72" t="s">
        <v>16</v>
      </c>
      <c r="B18" s="110">
        <v>77.711063957115414</v>
      </c>
      <c r="C18" s="110">
        <v>77.874325990013034</v>
      </c>
      <c r="D18" s="110">
        <v>78.029211949391978</v>
      </c>
      <c r="E18" s="110">
        <v>78.176086771871951</v>
      </c>
      <c r="F18" s="110">
        <v>78.315316984454313</v>
      </c>
      <c r="G18" s="110">
        <v>78.447266256550222</v>
      </c>
      <c r="H18" s="110">
        <v>78.57229197109092</v>
      </c>
      <c r="I18" s="110">
        <v>78.690742635080227</v>
      </c>
      <c r="J18" s="110">
        <v>78.802955977534452</v>
      </c>
      <c r="K18" s="110">
        <v>78.909257606569582</v>
      </c>
      <c r="L18" s="110">
        <v>79.009960117913607</v>
      </c>
    </row>
    <row r="19" spans="1:12" ht="14.25">
      <c r="A19" s="72" t="s">
        <v>24</v>
      </c>
      <c r="B19" s="110">
        <v>71.790333522576162</v>
      </c>
      <c r="C19" s="110">
        <v>72.048726196467101</v>
      </c>
      <c r="D19" s="110">
        <v>72.305568365597523</v>
      </c>
      <c r="E19" s="110">
        <v>72.560796215805709</v>
      </c>
      <c r="F19" s="110">
        <v>72.814347770417569</v>
      </c>
      <c r="G19" s="110">
        <v>73.066162971306966</v>
      </c>
      <c r="H19" s="110">
        <v>73.316183753797432</v>
      </c>
      <c r="I19" s="110">
        <v>73.564354115142251</v>
      </c>
      <c r="J19" s="110">
        <v>73.810620176365802</v>
      </c>
      <c r="K19" s="110">
        <v>74.054930237303211</v>
      </c>
      <c r="L19" s="110">
        <v>74.297234824721272</v>
      </c>
    </row>
    <row r="20" spans="1:12" ht="14.25">
      <c r="A20" s="72" t="s">
        <v>25</v>
      </c>
      <c r="B20" s="110">
        <v>74.660801017789083</v>
      </c>
      <c r="C20" s="110">
        <v>74.826865131375527</v>
      </c>
      <c r="D20" s="110">
        <v>74.991893910220057</v>
      </c>
      <c r="E20" s="110">
        <v>75.155881183802919</v>
      </c>
      <c r="F20" s="110">
        <v>75.318821365865176</v>
      </c>
      <c r="G20" s="110">
        <v>75.480709449411563</v>
      </c>
      <c r="H20" s="110">
        <v>75.641541000826749</v>
      </c>
      <c r="I20" s="110">
        <v>75.801312153148842</v>
      </c>
      <c r="J20" s="110">
        <v>75.960019598543653</v>
      </c>
      <c r="K20" s="110">
        <v>76.117660580023966</v>
      </c>
      <c r="L20" s="110">
        <v>76.274232882461931</v>
      </c>
    </row>
    <row r="21" spans="1:12" ht="14.25">
      <c r="A21" s="72" t="s">
        <v>28</v>
      </c>
      <c r="B21" s="110">
        <v>74.149653263894095</v>
      </c>
      <c r="C21" s="110">
        <v>74.370959430870059</v>
      </c>
      <c r="D21" s="110">
        <v>74.588660198038554</v>
      </c>
      <c r="E21" s="110">
        <v>74.802767642238905</v>
      </c>
      <c r="F21" s="110">
        <v>75.013296821710469</v>
      </c>
      <c r="G21" s="110">
        <v>75.22026560382983</v>
      </c>
      <c r="H21" s="110">
        <v>75.423694494568281</v>
      </c>
      <c r="I21" s="110">
        <v>75.623606470317043</v>
      </c>
      <c r="J21" s="110">
        <v>75.820026812660018</v>
      </c>
      <c r="K21" s="110">
        <v>76.012982946613647</v>
      </c>
      <c r="L21" s="110">
        <v>76.202504282789164</v>
      </c>
    </row>
    <row r="22" spans="1:12" ht="14.25">
      <c r="A22" s="72" t="s">
        <v>29</v>
      </c>
      <c r="B22" s="110">
        <v>74.149653263894095</v>
      </c>
      <c r="C22" s="110">
        <v>74.370959430870059</v>
      </c>
      <c r="D22" s="110">
        <v>74.588660198038554</v>
      </c>
      <c r="E22" s="110">
        <v>74.802767642238905</v>
      </c>
      <c r="F22" s="110">
        <v>75.013296821710469</v>
      </c>
      <c r="G22" s="110">
        <v>75.22026560382983</v>
      </c>
      <c r="H22" s="110">
        <v>75.423694494568281</v>
      </c>
      <c r="I22" s="110">
        <v>75.623606470317043</v>
      </c>
      <c r="J22" s="110">
        <v>75.820026812660018</v>
      </c>
      <c r="K22" s="110">
        <v>76.012982946613647</v>
      </c>
      <c r="L22" s="110">
        <v>76.202504282789164</v>
      </c>
    </row>
    <row r="23" spans="1:12" ht="14.25">
      <c r="A23" s="72" t="s">
        <v>30</v>
      </c>
      <c r="B23" s="110">
        <v>74.149653263894095</v>
      </c>
      <c r="C23" s="110">
        <v>74.370959430870059</v>
      </c>
      <c r="D23" s="110">
        <v>74.588660198038554</v>
      </c>
      <c r="E23" s="110">
        <v>74.802767642238905</v>
      </c>
      <c r="F23" s="110">
        <v>75.013296821710469</v>
      </c>
      <c r="G23" s="110">
        <v>75.22026560382983</v>
      </c>
      <c r="H23" s="110">
        <v>75.423694494568281</v>
      </c>
      <c r="I23" s="110">
        <v>75.623606470317043</v>
      </c>
      <c r="J23" s="110">
        <v>75.820026812660018</v>
      </c>
      <c r="K23" s="110">
        <v>76.012982946613647</v>
      </c>
      <c r="L23" s="110">
        <v>76.202504282789164</v>
      </c>
    </row>
    <row r="24" spans="1:12" ht="14.25">
      <c r="A24" s="72" t="s">
        <v>17</v>
      </c>
      <c r="B24" s="110">
        <v>76.383919141410587</v>
      </c>
      <c r="C24" s="110">
        <v>76.615816710217615</v>
      </c>
      <c r="D24" s="110">
        <v>76.837226326284252</v>
      </c>
      <c r="E24" s="110">
        <v>77.04848110299568</v>
      </c>
      <c r="F24" s="110">
        <v>77.249921768985672</v>
      </c>
      <c r="G24" s="110">
        <v>77.44189386726832</v>
      </c>
      <c r="H24" s="110">
        <v>77.62474525080809</v>
      </c>
      <c r="I24" s="110">
        <v>77.798823864713995</v>
      </c>
      <c r="J24" s="110">
        <v>77.964475801905792</v>
      </c>
      <c r="K24" s="110">
        <v>78.122043616652491</v>
      </c>
      <c r="L24" s="110">
        <v>78.271864878727442</v>
      </c>
    </row>
    <row r="25" spans="1:12" ht="14.25">
      <c r="A25" s="72" t="s">
        <v>18</v>
      </c>
      <c r="B25" s="110">
        <v>75.07136110902627</v>
      </c>
      <c r="C25" s="110">
        <v>75.426920459141101</v>
      </c>
      <c r="D25" s="110">
        <v>75.764599578703809</v>
      </c>
      <c r="E25" s="110">
        <v>76.084774477291617</v>
      </c>
      <c r="F25" s="110">
        <v>76.387882663733393</v>
      </c>
      <c r="G25" s="110">
        <v>76.67441314125935</v>
      </c>
      <c r="H25" s="110">
        <v>76.944896922640538</v>
      </c>
      <c r="I25" s="110">
        <v>77.19989816188783</v>
      </c>
      <c r="J25" s="110">
        <v>77.440005969637667</v>
      </c>
      <c r="K25" s="110">
        <v>77.665826953139714</v>
      </c>
      <c r="L25" s="110">
        <v>77.877978499080143</v>
      </c>
    </row>
    <row r="26" spans="1:12" ht="14.25">
      <c r="A26" s="72" t="s">
        <v>31</v>
      </c>
      <c r="B26" s="110">
        <v>74.149653263894095</v>
      </c>
      <c r="C26" s="110">
        <v>74.370959430870059</v>
      </c>
      <c r="D26" s="110">
        <v>74.588660198038554</v>
      </c>
      <c r="E26" s="110">
        <v>74.802767642238905</v>
      </c>
      <c r="F26" s="110">
        <v>75.013296821710469</v>
      </c>
      <c r="G26" s="110">
        <v>75.22026560382983</v>
      </c>
      <c r="H26" s="110">
        <v>75.423694494568281</v>
      </c>
      <c r="I26" s="110">
        <v>75.623606470317043</v>
      </c>
      <c r="J26" s="110">
        <v>75.820026812660018</v>
      </c>
      <c r="K26" s="110">
        <v>76.012982946613647</v>
      </c>
      <c r="L26" s="110">
        <v>76.202504282789164</v>
      </c>
    </row>
    <row r="27" spans="1:12" ht="14.25">
      <c r="A27" s="72" t="s">
        <v>35</v>
      </c>
      <c r="B27" s="110">
        <v>74.85109472063931</v>
      </c>
      <c r="C27" s="110">
        <v>75.214972523476973</v>
      </c>
      <c r="D27" s="110">
        <v>75.561376643778999</v>
      </c>
      <c r="E27" s="110">
        <v>75.890557914812973</v>
      </c>
      <c r="F27" s="110">
        <v>76.202842434692627</v>
      </c>
      <c r="G27" s="110">
        <v>76.498621426330402</v>
      </c>
      <c r="H27" s="110">
        <v>76.778341313701276</v>
      </c>
      <c r="I27" s="110">
        <v>77.042494180966713</v>
      </c>
      <c r="J27" s="110">
        <v>77.291608746532418</v>
      </c>
      <c r="K27" s="110">
        <v>77.526241950865654</v>
      </c>
      <c r="L27" s="110">
        <v>77.746971226089244</v>
      </c>
    </row>
    <row r="28" spans="1:12" ht="14.25">
      <c r="A28" s="72" t="s">
        <v>32</v>
      </c>
      <c r="B28" s="110">
        <v>74.149653263894095</v>
      </c>
      <c r="C28" s="110">
        <v>74.370959430870059</v>
      </c>
      <c r="D28" s="110">
        <v>74.588660198038554</v>
      </c>
      <c r="E28" s="110">
        <v>74.802767642238905</v>
      </c>
      <c r="F28" s="110">
        <v>75.013296821710469</v>
      </c>
      <c r="G28" s="110">
        <v>75.22026560382983</v>
      </c>
      <c r="H28" s="110">
        <v>75.423694494568281</v>
      </c>
      <c r="I28" s="110">
        <v>75.623606470317043</v>
      </c>
      <c r="J28" s="110">
        <v>75.820026812660018</v>
      </c>
      <c r="K28" s="110">
        <v>76.012982946613647</v>
      </c>
      <c r="L28" s="110">
        <v>76.202504282789164</v>
      </c>
    </row>
    <row r="29" spans="1:12" ht="14.25">
      <c r="A29" s="72" t="s">
        <v>33</v>
      </c>
      <c r="B29" s="110">
        <v>74.149653263894095</v>
      </c>
      <c r="C29" s="110">
        <v>74.370959430870059</v>
      </c>
      <c r="D29" s="110">
        <v>74.588660198038554</v>
      </c>
      <c r="E29" s="110">
        <v>74.802767642238905</v>
      </c>
      <c r="F29" s="110">
        <v>75.013296821710469</v>
      </c>
      <c r="G29" s="110">
        <v>75.22026560382983</v>
      </c>
      <c r="H29" s="110">
        <v>75.423694494568281</v>
      </c>
      <c r="I29" s="110">
        <v>75.623606470317043</v>
      </c>
      <c r="J29" s="110">
        <v>75.820026812660018</v>
      </c>
      <c r="K29" s="110">
        <v>76.012982946613647</v>
      </c>
      <c r="L29" s="110">
        <v>76.202504282789164</v>
      </c>
    </row>
    <row r="30" spans="1:12" ht="14.25">
      <c r="A30" s="106" t="s">
        <v>19</v>
      </c>
      <c r="B30" s="111">
        <v>74.202167730372281</v>
      </c>
      <c r="C30" s="111">
        <v>74.408528515539189</v>
      </c>
      <c r="D30" s="111">
        <v>74.612555129289902</v>
      </c>
      <c r="E30" s="111">
        <v>74.814207171756919</v>
      </c>
      <c r="F30" s="111">
        <v>75.013447123495652</v>
      </c>
      <c r="G30" s="111">
        <v>75.210240364834149</v>
      </c>
      <c r="H30" s="111">
        <v>75.404555185571937</v>
      </c>
      <c r="I30" s="111">
        <v>75.596362785186471</v>
      </c>
      <c r="J30" s="111">
        <v>75.785637263777701</v>
      </c>
      <c r="K30" s="111">
        <v>75.972355604045561</v>
      </c>
      <c r="L30" s="111">
        <v>76.156497644654422</v>
      </c>
    </row>
    <row r="31" spans="1:12" ht="14.25">
      <c r="A31" s="72" t="s">
        <v>26</v>
      </c>
      <c r="B31" s="110">
        <v>76.46854198342794</v>
      </c>
      <c r="C31" s="110">
        <v>76.701710882355414</v>
      </c>
      <c r="D31" s="110">
        <v>76.923027441777606</v>
      </c>
      <c r="E31" s="110">
        <v>77.133043423909726</v>
      </c>
      <c r="F31" s="110">
        <v>77.332298841893319</v>
      </c>
      <c r="G31" s="110">
        <v>77.521319342184597</v>
      </c>
      <c r="H31" s="110">
        <v>77.700614202726626</v>
      </c>
      <c r="I31" s="110">
        <v>77.870674863289253</v>
      </c>
      <c r="J31" s="110">
        <v>78.03197391022033</v>
      </c>
      <c r="K31" s="110">
        <v>78.184964444530763</v>
      </c>
      <c r="L31" s="110">
        <v>78.330079769292468</v>
      </c>
    </row>
    <row r="32" spans="1:12" ht="14.25">
      <c r="A32" s="72" t="s">
        <v>36</v>
      </c>
      <c r="B32" s="110">
        <v>74.149653263894095</v>
      </c>
      <c r="C32" s="110">
        <v>74.370959430870059</v>
      </c>
      <c r="D32" s="110">
        <v>74.588660198038554</v>
      </c>
      <c r="E32" s="110">
        <v>74.802767642238905</v>
      </c>
      <c r="F32" s="110">
        <v>75.013296821710469</v>
      </c>
      <c r="G32" s="110">
        <v>75.22026560382983</v>
      </c>
      <c r="H32" s="110">
        <v>75.423694494568281</v>
      </c>
      <c r="I32" s="110">
        <v>75.623606470317043</v>
      </c>
      <c r="J32" s="110">
        <v>75.820026812660018</v>
      </c>
      <c r="K32" s="110">
        <v>76.012982946613647</v>
      </c>
      <c r="L32" s="110">
        <v>76.202504282789164</v>
      </c>
    </row>
    <row r="33" spans="1:12" ht="15">
      <c r="A33" s="73" t="s">
        <v>66</v>
      </c>
      <c r="B33" s="112">
        <v>74.965493555068292</v>
      </c>
      <c r="C33" s="112">
        <v>75.263146215233206</v>
      </c>
      <c r="D33" s="112">
        <v>75.514269188956632</v>
      </c>
      <c r="E33" s="112">
        <v>75.768127275264106</v>
      </c>
      <c r="F33" s="112">
        <v>75.981802339205387</v>
      </c>
      <c r="G33" s="112">
        <v>76.245790931471305</v>
      </c>
      <c r="H33" s="112">
        <v>76.482305985729354</v>
      </c>
      <c r="I33" s="112">
        <v>76.702443650684415</v>
      </c>
      <c r="J33" s="112">
        <v>76.91887975075818</v>
      </c>
      <c r="K33" s="112">
        <v>77.103316961533608</v>
      </c>
      <c r="L33" s="112">
        <v>77.309744126227613</v>
      </c>
    </row>
    <row r="34" spans="1:12">
      <c r="A34" s="43" t="s">
        <v>167</v>
      </c>
      <c r="B34" s="74"/>
    </row>
    <row r="36" spans="1:12" ht="15">
      <c r="A36" s="534" t="s">
        <v>6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</row>
    <row r="37" spans="1:12" ht="19.5" customHeight="1">
      <c r="A37" s="183" t="s">
        <v>146</v>
      </c>
      <c r="B37" s="101">
        <v>2010</v>
      </c>
      <c r="C37" s="101">
        <v>2011</v>
      </c>
      <c r="D37" s="101">
        <v>2012</v>
      </c>
      <c r="E37" s="101">
        <v>2013</v>
      </c>
      <c r="F37" s="101">
        <v>2014</v>
      </c>
      <c r="G37" s="101">
        <v>2015</v>
      </c>
      <c r="H37" s="101">
        <v>2016</v>
      </c>
      <c r="I37" s="101">
        <v>2017</v>
      </c>
      <c r="J37" s="101">
        <v>2018</v>
      </c>
      <c r="K37" s="101">
        <v>2019</v>
      </c>
      <c r="L37" s="101">
        <v>2020</v>
      </c>
    </row>
    <row r="38" spans="1:12" ht="14.25">
      <c r="A38" s="72" t="s">
        <v>9</v>
      </c>
      <c r="B38" s="110">
        <v>74.182570923722551</v>
      </c>
      <c r="C38" s="110">
        <v>74.443256498651522</v>
      </c>
      <c r="D38" s="110">
        <v>74.686795656622692</v>
      </c>
      <c r="E38" s="110">
        <v>74.913992031247659</v>
      </c>
      <c r="F38" s="110">
        <v>75.125660570404818</v>
      </c>
      <c r="G38" s="110">
        <v>75.322618290019719</v>
      </c>
      <c r="H38" s="110">
        <v>75.50567635758928</v>
      </c>
      <c r="I38" s="110">
        <v>75.675633431945627</v>
      </c>
      <c r="J38" s="110">
        <v>75.83327016866626</v>
      </c>
      <c r="K38" s="110">
        <v>75.979344789895578</v>
      </c>
      <c r="L38" s="110">
        <v>76.114589612044739</v>
      </c>
    </row>
    <row r="39" spans="1:12" ht="14.25">
      <c r="A39" s="72" t="s">
        <v>57</v>
      </c>
      <c r="B39" s="110">
        <v>72.685361701231542</v>
      </c>
      <c r="C39" s="110">
        <v>72.942508797811882</v>
      </c>
      <c r="D39" s="110">
        <v>73.18988747274237</v>
      </c>
      <c r="E39" s="110">
        <v>73.427677064797138</v>
      </c>
      <c r="F39" s="110">
        <v>73.656072177060423</v>
      </c>
      <c r="G39" s="110">
        <v>73.875280642214108</v>
      </c>
      <c r="H39" s="110">
        <v>74.085521577258589</v>
      </c>
      <c r="I39" s="110">
        <v>74.287023536778221</v>
      </c>
      <c r="J39" s="110">
        <v>74.480022771591692</v>
      </c>
      <c r="K39" s="110">
        <v>74.664761597546374</v>
      </c>
      <c r="L39" s="110">
        <v>74.841486877339293</v>
      </c>
    </row>
    <row r="40" spans="1:12" ht="14.25">
      <c r="A40" s="72" t="s">
        <v>11</v>
      </c>
      <c r="B40" s="110">
        <v>72.105636536605303</v>
      </c>
      <c r="C40" s="110">
        <v>72.445959863615215</v>
      </c>
      <c r="D40" s="110">
        <v>72.769981861558051</v>
      </c>
      <c r="E40" s="110">
        <v>73.078085452595857</v>
      </c>
      <c r="F40" s="110">
        <v>73.370693652742418</v>
      </c>
      <c r="G40" s="110">
        <v>73.648262603257336</v>
      </c>
      <c r="H40" s="110">
        <v>73.911275035494938</v>
      </c>
      <c r="I40" s="110">
        <v>74.160234209407122</v>
      </c>
      <c r="J40" s="110">
        <v>74.395658350591958</v>
      </c>
      <c r="K40" s="110">
        <v>74.618075597459125</v>
      </c>
      <c r="L40" s="110">
        <v>74.828019458780489</v>
      </c>
    </row>
    <row r="41" spans="1:12" ht="14.25">
      <c r="A41" s="72" t="s">
        <v>12</v>
      </c>
      <c r="B41" s="110">
        <v>74.219190859038363</v>
      </c>
      <c r="C41" s="110">
        <v>74.39345699732165</v>
      </c>
      <c r="D41" s="110">
        <v>74.560951349119037</v>
      </c>
      <c r="E41" s="110">
        <v>74.72184617018172</v>
      </c>
      <c r="F41" s="110">
        <v>74.876317561604395</v>
      </c>
      <c r="G41" s="110">
        <v>75.024544545161078</v>
      </c>
      <c r="H41" s="110">
        <v>75.166708203133282</v>
      </c>
      <c r="I41" s="110">
        <v>75.302990882490306</v>
      </c>
      <c r="J41" s="110">
        <v>75.433575462686989</v>
      </c>
      <c r="K41" s="110">
        <v>75.55864468583502</v>
      </c>
      <c r="L41" s="110">
        <v>75.67838054756632</v>
      </c>
    </row>
    <row r="42" spans="1:12" ht="14.25">
      <c r="A42" s="72" t="s">
        <v>13</v>
      </c>
      <c r="B42" s="110">
        <v>70.359530251699169</v>
      </c>
      <c r="C42" s="110">
        <v>70.79711904868465</v>
      </c>
      <c r="D42" s="110">
        <v>71.216121167252197</v>
      </c>
      <c r="E42" s="110">
        <v>71.616613621357345</v>
      </c>
      <c r="F42" s="110">
        <v>71.998763797641246</v>
      </c>
      <c r="G42" s="110">
        <v>72.362820166761821</v>
      </c>
      <c r="H42" s="110">
        <v>72.709102918242493</v>
      </c>
      <c r="I42" s="110">
        <v>73.03799469166033</v>
      </c>
      <c r="J42" s="110">
        <v>73.349931551094556</v>
      </c>
      <c r="K42" s="110">
        <v>73.645394323662373</v>
      </c>
      <c r="L42" s="110">
        <v>73.924900397634687</v>
      </c>
    </row>
    <row r="43" spans="1:12" ht="14.25">
      <c r="A43" s="72" t="s">
        <v>14</v>
      </c>
      <c r="B43" s="110">
        <v>70.040218880811011</v>
      </c>
      <c r="C43" s="110">
        <v>70.443370849629133</v>
      </c>
      <c r="D43" s="110">
        <v>70.832552729117467</v>
      </c>
      <c r="E43" s="110">
        <v>71.207716271129229</v>
      </c>
      <c r="F43" s="110">
        <v>71.568871172026874</v>
      </c>
      <c r="G43" s="110">
        <v>71.91608103667113</v>
      </c>
      <c r="H43" s="110">
        <v>72.249459141746897</v>
      </c>
      <c r="I43" s="110">
        <v>72.569164073815656</v>
      </c>
      <c r="J43" s="110">
        <v>72.875395311819958</v>
      </c>
      <c r="K43" s="110">
        <v>73.168388817197751</v>
      </c>
      <c r="L43" s="110">
        <v>73.448412687610045</v>
      </c>
    </row>
    <row r="44" spans="1:12" ht="14.25">
      <c r="A44" s="72" t="s">
        <v>21</v>
      </c>
      <c r="B44" s="110">
        <v>72.008860319197112</v>
      </c>
      <c r="C44" s="110">
        <v>72.214322884944664</v>
      </c>
      <c r="D44" s="110">
        <v>72.416129061645492</v>
      </c>
      <c r="E44" s="110">
        <v>72.614270564526421</v>
      </c>
      <c r="F44" s="110">
        <v>72.808743176757645</v>
      </c>
      <c r="G44" s="110">
        <v>72.999546617956156</v>
      </c>
      <c r="H44" s="110">
        <v>73.186684407252585</v>
      </c>
      <c r="I44" s="110">
        <v>73.370163721705694</v>
      </c>
      <c r="J44" s="110">
        <v>73.549995250833888</v>
      </c>
      <c r="K44" s="110">
        <v>73.726193048008298</v>
      </c>
      <c r="L44" s="110">
        <v>73.898774379425291</v>
      </c>
    </row>
    <row r="45" spans="1:12" ht="14.25">
      <c r="A45" s="106" t="s">
        <v>22</v>
      </c>
      <c r="B45" s="111">
        <v>69.123730111244186</v>
      </c>
      <c r="C45" s="111">
        <v>69.336657317628948</v>
      </c>
      <c r="D45" s="111">
        <v>69.549616959908619</v>
      </c>
      <c r="E45" s="111">
        <v>69.762599885463487</v>
      </c>
      <c r="F45" s="111">
        <v>69.975596875759905</v>
      </c>
      <c r="G45" s="111">
        <v>70.188598646937052</v>
      </c>
      <c r="H45" s="111">
        <v>70.401595850484895</v>
      </c>
      <c r="I45" s="111">
        <v>70.614579074014912</v>
      </c>
      <c r="J45" s="111">
        <v>70.827538842123914</v>
      </c>
      <c r="K45" s="111">
        <v>71.040465617350549</v>
      </c>
      <c r="L45" s="111">
        <v>71.253349801226591</v>
      </c>
    </row>
    <row r="46" spans="1:12" ht="14.25">
      <c r="A46" s="72" t="s">
        <v>23</v>
      </c>
      <c r="B46" s="110">
        <v>70.203567415022007</v>
      </c>
      <c r="C46" s="110">
        <v>70.422221387119265</v>
      </c>
      <c r="D46" s="110">
        <v>70.639357525499406</v>
      </c>
      <c r="E46" s="110">
        <v>70.854947346364526</v>
      </c>
      <c r="F46" s="110">
        <v>71.068963252883577</v>
      </c>
      <c r="G46" s="110">
        <v>71.281378549748268</v>
      </c>
      <c r="H46" s="110">
        <v>71.492167456558505</v>
      </c>
      <c r="I46" s="110">
        <v>71.701305120013515</v>
      </c>
      <c r="J46" s="110">
        <v>71.908767624893088</v>
      </c>
      <c r="K46" s="110">
        <v>72.114532003810851</v>
      </c>
      <c r="L46" s="110">
        <v>72.318576245730995</v>
      </c>
    </row>
    <row r="47" spans="1:12" ht="14.25">
      <c r="A47" s="72" t="s">
        <v>15</v>
      </c>
      <c r="B47" s="110">
        <v>72.22770008336542</v>
      </c>
      <c r="C47" s="110">
        <v>72.611622155069142</v>
      </c>
      <c r="D47" s="110">
        <v>72.974230863015805</v>
      </c>
      <c r="E47" s="110">
        <v>73.3159977828292</v>
      </c>
      <c r="F47" s="110">
        <v>73.637486394231217</v>
      </c>
      <c r="G47" s="110">
        <v>73.939336585026027</v>
      </c>
      <c r="H47" s="110">
        <v>74.222249822055403</v>
      </c>
      <c r="I47" s="110">
        <v>74.486975217543062</v>
      </c>
      <c r="J47" s="110">
        <v>74.734296658572134</v>
      </c>
      <c r="K47" s="110">
        <v>74.965021111089385</v>
      </c>
      <c r="L47" s="110">
        <v>75.179968159559024</v>
      </c>
    </row>
    <row r="48" spans="1:12" ht="14.25">
      <c r="A48" s="72" t="s">
        <v>16</v>
      </c>
      <c r="B48" s="110">
        <v>76.054871234041869</v>
      </c>
      <c r="C48" s="110">
        <v>76.186266845485989</v>
      </c>
      <c r="D48" s="110">
        <v>76.307503477876281</v>
      </c>
      <c r="E48" s="110">
        <v>76.419192472052316</v>
      </c>
      <c r="F48" s="110">
        <v>76.521941792243126</v>
      </c>
      <c r="G48" s="110">
        <v>76.616347972920281</v>
      </c>
      <c r="H48" s="110">
        <v>76.702990068520819</v>
      </c>
      <c r="I48" s="110">
        <v>76.78242524423176</v>
      </c>
      <c r="J48" s="110">
        <v>76.855185701801943</v>
      </c>
      <c r="K48" s="110">
        <v>76.921776682526612</v>
      </c>
      <c r="L48" s="110">
        <v>76.982675331100765</v>
      </c>
    </row>
    <row r="49" spans="1:12" ht="14.25">
      <c r="A49" s="72" t="s">
        <v>24</v>
      </c>
      <c r="B49" s="110">
        <v>68.630181894921122</v>
      </c>
      <c r="C49" s="110">
        <v>68.875134627581033</v>
      </c>
      <c r="D49" s="110">
        <v>69.11938205525756</v>
      </c>
      <c r="E49" s="110">
        <v>69.362888508344028</v>
      </c>
      <c r="F49" s="110">
        <v>69.605618668476424</v>
      </c>
      <c r="G49" s="110">
        <v>69.847537590572998</v>
      </c>
      <c r="H49" s="110">
        <v>70.08861072451873</v>
      </c>
      <c r="I49" s="110">
        <v>70.328803936460758</v>
      </c>
      <c r="J49" s="110">
        <v>70.56808352967829</v>
      </c>
      <c r="K49" s="110">
        <v>70.806416264995278</v>
      </c>
      <c r="L49" s="110">
        <v>71.043769380699274</v>
      </c>
    </row>
    <row r="50" spans="1:12" ht="14.25">
      <c r="A50" s="72" t="s">
        <v>25</v>
      </c>
      <c r="B50" s="110">
        <v>71.553432252212986</v>
      </c>
      <c r="C50" s="110">
        <v>71.704175699637915</v>
      </c>
      <c r="D50" s="110">
        <v>71.854939973687138</v>
      </c>
      <c r="E50" s="110">
        <v>72.005722241991634</v>
      </c>
      <c r="F50" s="110">
        <v>72.156519658753467</v>
      </c>
      <c r="G50" s="110">
        <v>72.307329365023534</v>
      </c>
      <c r="H50" s="110">
        <v>72.458148488985501</v>
      </c>
      <c r="I50" s="110">
        <v>72.608974146243568</v>
      </c>
      <c r="J50" s="110">
        <v>72.759803440116713</v>
      </c>
      <c r="K50" s="110">
        <v>72.910633461935404</v>
      </c>
      <c r="L50" s="110">
        <v>73.061461291345793</v>
      </c>
    </row>
    <row r="51" spans="1:12" ht="14.25">
      <c r="A51" s="72" t="s">
        <v>28</v>
      </c>
      <c r="B51" s="110">
        <v>72.304839009098842</v>
      </c>
      <c r="C51" s="110">
        <v>72.522579212425782</v>
      </c>
      <c r="D51" s="110">
        <v>72.734978032236441</v>
      </c>
      <c r="E51" s="110">
        <v>72.942081890625332</v>
      </c>
      <c r="F51" s="110">
        <v>73.143942301306268</v>
      </c>
      <c r="G51" s="110">
        <v>73.340615514241961</v>
      </c>
      <c r="H51" s="110">
        <v>73.532162164509387</v>
      </c>
      <c r="I51" s="110">
        <v>73.71864692674022</v>
      </c>
      <c r="J51" s="110">
        <v>73.900138176335972</v>
      </c>
      <c r="K51" s="110">
        <v>74.076707658538126</v>
      </c>
      <c r="L51" s="110">
        <v>74.248430166294682</v>
      </c>
    </row>
    <row r="52" spans="1:12" ht="14.25">
      <c r="A52" s="72" t="s">
        <v>29</v>
      </c>
      <c r="B52" s="110">
        <v>72.304839009098842</v>
      </c>
      <c r="C52" s="110">
        <v>72.522579212425782</v>
      </c>
      <c r="D52" s="110">
        <v>72.734978032236441</v>
      </c>
      <c r="E52" s="110">
        <v>72.942081890625332</v>
      </c>
      <c r="F52" s="110">
        <v>73.143942301306268</v>
      </c>
      <c r="G52" s="110">
        <v>73.340615514241961</v>
      </c>
      <c r="H52" s="110">
        <v>73.532162164509387</v>
      </c>
      <c r="I52" s="110">
        <v>73.71864692674022</v>
      </c>
      <c r="J52" s="110">
        <v>73.900138176335972</v>
      </c>
      <c r="K52" s="110">
        <v>74.076707658538126</v>
      </c>
      <c r="L52" s="110">
        <v>74.248430166294682</v>
      </c>
    </row>
    <row r="53" spans="1:12" ht="14.25">
      <c r="A53" s="72" t="s">
        <v>30</v>
      </c>
      <c r="B53" s="110">
        <v>72.304839009098842</v>
      </c>
      <c r="C53" s="110">
        <v>72.522579212425782</v>
      </c>
      <c r="D53" s="110">
        <v>72.734978032236441</v>
      </c>
      <c r="E53" s="110">
        <v>72.942081890625332</v>
      </c>
      <c r="F53" s="110">
        <v>73.143942301306268</v>
      </c>
      <c r="G53" s="110">
        <v>73.340615514241961</v>
      </c>
      <c r="H53" s="110">
        <v>73.532162164509387</v>
      </c>
      <c r="I53" s="110">
        <v>73.71864692674022</v>
      </c>
      <c r="J53" s="110">
        <v>73.900138176335972</v>
      </c>
      <c r="K53" s="110">
        <v>74.076707658538126</v>
      </c>
      <c r="L53" s="110">
        <v>74.248430166294682</v>
      </c>
    </row>
    <row r="54" spans="1:12" ht="14.25">
      <c r="A54" s="72" t="s">
        <v>17</v>
      </c>
      <c r="B54" s="110">
        <v>73.774022074310651</v>
      </c>
      <c r="C54" s="110">
        <v>74.028582001850495</v>
      </c>
      <c r="D54" s="110">
        <v>74.26895885511054</v>
      </c>
      <c r="E54" s="110">
        <v>74.495710230716597</v>
      </c>
      <c r="F54" s="110">
        <v>74.709401642618232</v>
      </c>
      <c r="G54" s="110">
        <v>74.910601744578756</v>
      </c>
      <c r="H54" s="110">
        <v>75.099878117759914</v>
      </c>
      <c r="I54" s="110">
        <v>75.277793600707199</v>
      </c>
      <c r="J54" s="110">
        <v>75.444903132924921</v>
      </c>
      <c r="K54" s="110">
        <v>75.601751078872994</v>
      </c>
      <c r="L54" s="110">
        <v>75.748868996397718</v>
      </c>
    </row>
    <row r="55" spans="1:12" ht="14.25">
      <c r="A55" s="72" t="s">
        <v>18</v>
      </c>
      <c r="B55" s="110">
        <v>72.475135882099082</v>
      </c>
      <c r="C55" s="110">
        <v>72.853490577445683</v>
      </c>
      <c r="D55" s="110">
        <v>73.209329843840692</v>
      </c>
      <c r="E55" s="110">
        <v>73.543346537693139</v>
      </c>
      <c r="F55" s="110">
        <v>73.85630771647233</v>
      </c>
      <c r="G55" s="110">
        <v>74.149038155733777</v>
      </c>
      <c r="H55" s="110">
        <v>74.422405142979684</v>
      </c>
      <c r="I55" s="110">
        <v>74.677304676386413</v>
      </c>
      <c r="J55" s="110">
        <v>74.914649136490283</v>
      </c>
      <c r="K55" s="110">
        <v>75.135356447829466</v>
      </c>
      <c r="L55" s="110">
        <v>75.340340705601534</v>
      </c>
    </row>
    <row r="56" spans="1:12" ht="14.25">
      <c r="A56" s="72" t="s">
        <v>31</v>
      </c>
      <c r="B56" s="110">
        <v>72.304839009098842</v>
      </c>
      <c r="C56" s="110">
        <v>72.522579212425782</v>
      </c>
      <c r="D56" s="110">
        <v>72.734978032236441</v>
      </c>
      <c r="E56" s="110">
        <v>72.942081890625332</v>
      </c>
      <c r="F56" s="110">
        <v>73.143942301306268</v>
      </c>
      <c r="G56" s="110">
        <v>73.340615514241961</v>
      </c>
      <c r="H56" s="110">
        <v>73.532162164509387</v>
      </c>
      <c r="I56" s="110">
        <v>73.71864692674022</v>
      </c>
      <c r="J56" s="110">
        <v>73.900138176335972</v>
      </c>
      <c r="K56" s="110">
        <v>74.076707658538126</v>
      </c>
      <c r="L56" s="110">
        <v>74.248430166294682</v>
      </c>
    </row>
    <row r="57" spans="1:12" ht="14.25">
      <c r="A57" s="72" t="s">
        <v>35</v>
      </c>
      <c r="B57" s="110">
        <v>72.22770008336542</v>
      </c>
      <c r="C57" s="110">
        <v>72.611622155069142</v>
      </c>
      <c r="D57" s="110">
        <v>72.974230863015805</v>
      </c>
      <c r="E57" s="110">
        <v>73.3159977828292</v>
      </c>
      <c r="F57" s="110">
        <v>73.637486394231217</v>
      </c>
      <c r="G57" s="110">
        <v>73.939336585026027</v>
      </c>
      <c r="H57" s="110">
        <v>74.222249822055403</v>
      </c>
      <c r="I57" s="110">
        <v>74.486975217543062</v>
      </c>
      <c r="J57" s="110">
        <v>74.734296658572134</v>
      </c>
      <c r="K57" s="110">
        <v>74.965021111089385</v>
      </c>
      <c r="L57" s="110">
        <v>75.179968159559024</v>
      </c>
    </row>
    <row r="58" spans="1:12" ht="14.25">
      <c r="A58" s="72" t="s">
        <v>32</v>
      </c>
      <c r="B58" s="110">
        <v>72.304839009098842</v>
      </c>
      <c r="C58" s="110">
        <v>72.522579212425782</v>
      </c>
      <c r="D58" s="110">
        <v>72.734978032236441</v>
      </c>
      <c r="E58" s="110">
        <v>72.942081890625332</v>
      </c>
      <c r="F58" s="110">
        <v>73.143942301306268</v>
      </c>
      <c r="G58" s="110">
        <v>73.340615514241961</v>
      </c>
      <c r="H58" s="110">
        <v>73.532162164509387</v>
      </c>
      <c r="I58" s="110">
        <v>73.71864692674022</v>
      </c>
      <c r="J58" s="110">
        <v>73.900138176335972</v>
      </c>
      <c r="K58" s="110">
        <v>74.076707658538126</v>
      </c>
      <c r="L58" s="110">
        <v>74.248430166294682</v>
      </c>
    </row>
    <row r="59" spans="1:12" ht="14.25">
      <c r="A59" s="72" t="s">
        <v>33</v>
      </c>
      <c r="B59" s="110">
        <v>72.304839009098842</v>
      </c>
      <c r="C59" s="110">
        <v>72.522579212425782</v>
      </c>
      <c r="D59" s="110">
        <v>72.734978032236441</v>
      </c>
      <c r="E59" s="110">
        <v>72.942081890625332</v>
      </c>
      <c r="F59" s="110">
        <v>73.143942301306268</v>
      </c>
      <c r="G59" s="110">
        <v>73.340615514241961</v>
      </c>
      <c r="H59" s="110">
        <v>73.532162164509387</v>
      </c>
      <c r="I59" s="110">
        <v>73.71864692674022</v>
      </c>
      <c r="J59" s="110">
        <v>73.900138176335972</v>
      </c>
      <c r="K59" s="110">
        <v>74.076707658538126</v>
      </c>
      <c r="L59" s="110">
        <v>74.248430166294682</v>
      </c>
    </row>
    <row r="60" spans="1:12" ht="14.25">
      <c r="A60" s="106" t="s">
        <v>19</v>
      </c>
      <c r="B60" s="111">
        <v>71.166297801522973</v>
      </c>
      <c r="C60" s="111">
        <v>71.359377002775503</v>
      </c>
      <c r="D60" s="111">
        <v>71.550929878391798</v>
      </c>
      <c r="E60" s="111">
        <v>71.740935056464508</v>
      </c>
      <c r="F60" s="111">
        <v>71.929372088612254</v>
      </c>
      <c r="G60" s="111">
        <v>72.116221453136788</v>
      </c>
      <c r="H60" s="111">
        <v>72.301464557073544</v>
      </c>
      <c r="I60" s="111">
        <v>72.485083737148031</v>
      </c>
      <c r="J60" s="111">
        <v>72.667062259652624</v>
      </c>
      <c r="K60" s="111">
        <v>72.847384319263895</v>
      </c>
      <c r="L60" s="111">
        <v>73.02603503681955</v>
      </c>
    </row>
    <row r="61" spans="1:12" ht="14.25">
      <c r="A61" s="72" t="s">
        <v>26</v>
      </c>
      <c r="B61" s="110">
        <v>74.829885291056783</v>
      </c>
      <c r="C61" s="110">
        <v>75.056397433014396</v>
      </c>
      <c r="D61" s="110">
        <v>75.265991844778938</v>
      </c>
      <c r="E61" s="110">
        <v>75.459734942474071</v>
      </c>
      <c r="F61" s="110">
        <v>75.638657486965528</v>
      </c>
      <c r="G61" s="110">
        <v>75.803750172574638</v>
      </c>
      <c r="H61" s="110">
        <v>75.955960456597438</v>
      </c>
      <c r="I61" s="110">
        <v>76.096190455164717</v>
      </c>
      <c r="J61" s="110">
        <v>76.22529574333295</v>
      </c>
      <c r="K61" s="110">
        <v>76.344084911305188</v>
      </c>
      <c r="L61" s="110">
        <v>76.453319743464036</v>
      </c>
    </row>
    <row r="62" spans="1:12" ht="14.25">
      <c r="A62" s="72" t="s">
        <v>36</v>
      </c>
      <c r="B62" s="110">
        <v>72.304839009098842</v>
      </c>
      <c r="C62" s="110">
        <v>72.522579212425782</v>
      </c>
      <c r="D62" s="110">
        <v>72.734978032236441</v>
      </c>
      <c r="E62" s="110">
        <v>72.942081890625332</v>
      </c>
      <c r="F62" s="110">
        <v>73.143942301306268</v>
      </c>
      <c r="G62" s="110">
        <v>73.340615514241961</v>
      </c>
      <c r="H62" s="110">
        <v>73.532162164509387</v>
      </c>
      <c r="I62" s="110">
        <v>73.71864692674022</v>
      </c>
      <c r="J62" s="110">
        <v>73.900138176335972</v>
      </c>
      <c r="K62" s="110">
        <v>74.076707658538126</v>
      </c>
      <c r="L62" s="110">
        <v>74.248430166294682</v>
      </c>
    </row>
    <row r="63" spans="1:12" ht="15">
      <c r="A63" s="73" t="s">
        <v>66</v>
      </c>
      <c r="B63" s="112">
        <v>72.154200178368896</v>
      </c>
      <c r="C63" s="112">
        <v>72.446698299398932</v>
      </c>
      <c r="D63" s="112">
        <v>72.702766997375008</v>
      </c>
      <c r="E63" s="112">
        <v>72.94834110156286</v>
      </c>
      <c r="F63" s="112">
        <v>73.170561678780089</v>
      </c>
      <c r="G63" s="112">
        <v>73.430808089941664</v>
      </c>
      <c r="H63" s="112">
        <v>73.662523933809524</v>
      </c>
      <c r="I63" s="112">
        <v>73.88536333123966</v>
      </c>
      <c r="J63" s="112">
        <v>74.098404055832148</v>
      </c>
      <c r="K63" s="112">
        <v>74.267117308743579</v>
      </c>
      <c r="L63" s="112">
        <v>74.470961859178587</v>
      </c>
    </row>
    <row r="64" spans="1:12" ht="15">
      <c r="A64" s="43" t="s">
        <v>167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1:12" ht="15">
      <c r="A65" s="43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</row>
    <row r="66" spans="1:12" ht="15">
      <c r="A66" s="534" t="s">
        <v>7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4"/>
      <c r="L66" s="534"/>
    </row>
    <row r="67" spans="1:12" ht="16.5" customHeight="1">
      <c r="A67" s="183" t="s">
        <v>146</v>
      </c>
      <c r="B67" s="101">
        <v>2010</v>
      </c>
      <c r="C67" s="101">
        <v>2011</v>
      </c>
      <c r="D67" s="101">
        <v>2012</v>
      </c>
      <c r="E67" s="101">
        <v>2013</v>
      </c>
      <c r="F67" s="101">
        <v>2014</v>
      </c>
      <c r="G67" s="101">
        <v>2015</v>
      </c>
      <c r="H67" s="101">
        <v>2016</v>
      </c>
      <c r="I67" s="101">
        <v>2017</v>
      </c>
      <c r="J67" s="101">
        <v>2018</v>
      </c>
      <c r="K67" s="101">
        <v>2019</v>
      </c>
      <c r="L67" s="101">
        <v>2020</v>
      </c>
    </row>
    <row r="68" spans="1:12" ht="14.25">
      <c r="A68" s="72" t="s">
        <v>9</v>
      </c>
      <c r="B68" s="110">
        <v>80.152089800709902</v>
      </c>
      <c r="C68" s="110">
        <v>80.373081049410942</v>
      </c>
      <c r="D68" s="110">
        <v>80.581447093029482</v>
      </c>
      <c r="E68" s="110">
        <v>80.777708795109021</v>
      </c>
      <c r="F68" s="110">
        <v>80.962391569378795</v>
      </c>
      <c r="G68" s="110">
        <v>81.136021198231646</v>
      </c>
      <c r="H68" s="110">
        <v>81.299120174609413</v>
      </c>
      <c r="I68" s="110">
        <v>81.452204543132808</v>
      </c>
      <c r="J68" s="110">
        <v>81.595781211046273</v>
      </c>
      <c r="K68" s="110">
        <v>81.730345695940059</v>
      </c>
      <c r="L68" s="110">
        <v>81.856380275017543</v>
      </c>
    </row>
    <row r="69" spans="1:12" ht="14.25">
      <c r="A69" s="72" t="s">
        <v>57</v>
      </c>
      <c r="B69" s="110">
        <v>76.565732612804808</v>
      </c>
      <c r="C69" s="110">
        <v>76.864786745589498</v>
      </c>
      <c r="D69" s="110">
        <v>77.156522535187406</v>
      </c>
      <c r="E69" s="110">
        <v>77.440881316005516</v>
      </c>
      <c r="F69" s="110">
        <v>77.717822979759475</v>
      </c>
      <c r="G69" s="110">
        <v>77.987325314563094</v>
      </c>
      <c r="H69" s="110">
        <v>78.249383274895635</v>
      </c>
      <c r="I69" s="110">
        <v>78.504008192218876</v>
      </c>
      <c r="J69" s="110">
        <v>78.751226936073806</v>
      </c>
      <c r="K69" s="110">
        <v>78.991081035382081</v>
      </c>
      <c r="L69" s="110">
        <v>79.223625769446073</v>
      </c>
    </row>
    <row r="70" spans="1:12" ht="14.25">
      <c r="A70" s="72" t="s">
        <v>11</v>
      </c>
      <c r="B70" s="110">
        <v>79.045399025114278</v>
      </c>
      <c r="C70" s="110">
        <v>79.272094578388291</v>
      </c>
      <c r="D70" s="110">
        <v>79.490178294946688</v>
      </c>
      <c r="E70" s="110">
        <v>79.699828199906904</v>
      </c>
      <c r="F70" s="110">
        <v>79.901232757600056</v>
      </c>
      <c r="G70" s="110">
        <v>80.094589288773079</v>
      </c>
      <c r="H70" s="110">
        <v>80.280102471729776</v>
      </c>
      <c r="I70" s="110">
        <v>80.457982931907807</v>
      </c>
      <c r="J70" s="110">
        <v>80.628445922843724</v>
      </c>
      <c r="K70" s="110">
        <v>80.791710100094477</v>
      </c>
      <c r="L70" s="110">
        <v>80.947996388453305</v>
      </c>
    </row>
    <row r="71" spans="1:12" ht="14.25">
      <c r="A71" s="72" t="s">
        <v>12</v>
      </c>
      <c r="B71" s="110">
        <v>77.034436362752302</v>
      </c>
      <c r="C71" s="110">
        <v>77.297676209774608</v>
      </c>
      <c r="D71" s="110">
        <v>77.555276444036309</v>
      </c>
      <c r="E71" s="110">
        <v>77.807175089962385</v>
      </c>
      <c r="F71" s="110">
        <v>78.053322015473384</v>
      </c>
      <c r="G71" s="110">
        <v>78.293678767995445</v>
      </c>
      <c r="H71" s="110">
        <v>78.528218355885414</v>
      </c>
      <c r="I71" s="110">
        <v>78.756924978470664</v>
      </c>
      <c r="J71" s="110">
        <v>78.979793708421866</v>
      </c>
      <c r="K71" s="110">
        <v>79.196830130597561</v>
      </c>
      <c r="L71" s="110">
        <v>79.408049941828168</v>
      </c>
    </row>
    <row r="72" spans="1:12" ht="14.25">
      <c r="A72" s="72" t="s">
        <v>13</v>
      </c>
      <c r="B72" s="110">
        <v>76.711347241029884</v>
      </c>
      <c r="C72" s="110">
        <v>77.11564215823239</v>
      </c>
      <c r="D72" s="110">
        <v>77.503279258659688</v>
      </c>
      <c r="E72" s="110">
        <v>77.874263950765993</v>
      </c>
      <c r="F72" s="110">
        <v>78.228682177881993</v>
      </c>
      <c r="G72" s="110">
        <v>78.566693991220816</v>
      </c>
      <c r="H72" s="110">
        <v>78.888526788767109</v>
      </c>
      <c r="I72" s="110">
        <v>79.194468347837116</v>
      </c>
      <c r="J72" s="110">
        <v>79.48485977367352</v>
      </c>
      <c r="K72" s="110">
        <v>79.760088478161308</v>
      </c>
      <c r="L72" s="110">
        <v>80.020581292048391</v>
      </c>
    </row>
    <row r="73" spans="1:12" ht="14.25">
      <c r="A73" s="72" t="s">
        <v>14</v>
      </c>
      <c r="B73" s="110">
        <v>76.123539452377102</v>
      </c>
      <c r="C73" s="110">
        <v>76.508479197964519</v>
      </c>
      <c r="D73" s="110">
        <v>76.880283771134458</v>
      </c>
      <c r="E73" s="110">
        <v>77.23892574667596</v>
      </c>
      <c r="F73" s="110">
        <v>77.584425192878754</v>
      </c>
      <c r="G73" s="110">
        <v>77.91684679093035</v>
      </c>
      <c r="H73" s="110">
        <v>78.236296764507742</v>
      </c>
      <c r="I73" s="110">
        <v>78.542919666339472</v>
      </c>
      <c r="J73" s="110">
        <v>78.836895067964051</v>
      </c>
      <c r="K73" s="110">
        <v>79.118434197392617</v>
      </c>
      <c r="L73" s="110">
        <v>79.387776566998838</v>
      </c>
    </row>
    <row r="74" spans="1:12" ht="14.25">
      <c r="A74" s="72" t="s">
        <v>21</v>
      </c>
      <c r="B74" s="110">
        <v>77.613157135310502</v>
      </c>
      <c r="C74" s="110">
        <v>77.82725130159794</v>
      </c>
      <c r="D74" s="110">
        <v>78.037762383118647</v>
      </c>
      <c r="E74" s="110">
        <v>78.244650202215055</v>
      </c>
      <c r="F74" s="110">
        <v>78.447879968383177</v>
      </c>
      <c r="G74" s="110">
        <v>78.647422223517566</v>
      </c>
      <c r="H74" s="110">
        <v>78.843252768977322</v>
      </c>
      <c r="I74" s="110">
        <v>79.035352575560495</v>
      </c>
      <c r="J74" s="110">
        <v>79.223707677566793</v>
      </c>
      <c r="K74" s="110">
        <v>79.4083090521858</v>
      </c>
      <c r="L74" s="110">
        <v>79.589152485500307</v>
      </c>
    </row>
    <row r="75" spans="1:12" ht="14.25">
      <c r="A75" s="106" t="s">
        <v>22</v>
      </c>
      <c r="B75" s="111">
        <v>76.209990451038195</v>
      </c>
      <c r="C75" s="111">
        <v>76.494456055012918</v>
      </c>
      <c r="D75" s="111">
        <v>76.77322252609784</v>
      </c>
      <c r="E75" s="111">
        <v>77.046243516075378</v>
      </c>
      <c r="F75" s="111">
        <v>77.313483038185169</v>
      </c>
      <c r="G75" s="111">
        <v>77.57491520865112</v>
      </c>
      <c r="H75" s="111">
        <v>77.830523954527123</v>
      </c>
      <c r="I75" s="111">
        <v>78.080302691426127</v>
      </c>
      <c r="J75" s="111">
        <v>78.324253974750818</v>
      </c>
      <c r="K75" s="111">
        <v>78.562389128048935</v>
      </c>
      <c r="L75" s="111">
        <v>78.794727852080854</v>
      </c>
    </row>
    <row r="76" spans="1:12" ht="14.25">
      <c r="A76" s="72" t="s">
        <v>23</v>
      </c>
      <c r="B76" s="110">
        <v>76.91702390433305</v>
      </c>
      <c r="C76" s="110">
        <v>77.135113442900561</v>
      </c>
      <c r="D76" s="110">
        <v>77.350496616435635</v>
      </c>
      <c r="E76" s="110">
        <v>77.563134459354941</v>
      </c>
      <c r="F76" s="110">
        <v>77.772990950729763</v>
      </c>
      <c r="G76" s="110">
        <v>77.980033022194149</v>
      </c>
      <c r="H76" s="110">
        <v>78.184230557969897</v>
      </c>
      <c r="I76" s="110">
        <v>78.385556387208041</v>
      </c>
      <c r="J76" s="110">
        <v>78.583986268887799</v>
      </c>
      <c r="K76" s="110">
        <v>78.779498869543247</v>
      </c>
      <c r="L76" s="110">
        <v>78.972075734119798</v>
      </c>
    </row>
    <row r="77" spans="1:12" ht="14.25">
      <c r="A77" s="72" t="s">
        <v>15</v>
      </c>
      <c r="B77" s="110">
        <v>77.4744893579132</v>
      </c>
      <c r="C77" s="110">
        <v>77.818322891884819</v>
      </c>
      <c r="D77" s="110">
        <v>78.148522424542207</v>
      </c>
      <c r="E77" s="110">
        <v>78.465118046796732</v>
      </c>
      <c r="F77" s="110">
        <v>78.768198475154037</v>
      </c>
      <c r="G77" s="110">
        <v>79.057906267634763</v>
      </c>
      <c r="H77" s="110">
        <v>79.334432805347149</v>
      </c>
      <c r="I77" s="110">
        <v>79.598013144390379</v>
      </c>
      <c r="J77" s="110">
        <v>79.848920834492702</v>
      </c>
      <c r="K77" s="110">
        <v>80.087462790641936</v>
      </c>
      <c r="L77" s="110">
        <v>80.313974292619463</v>
      </c>
    </row>
    <row r="78" spans="1:12" ht="14.25">
      <c r="A78" s="72" t="s">
        <v>16</v>
      </c>
      <c r="B78" s="110">
        <v>79.367256680188973</v>
      </c>
      <c r="C78" s="110">
        <v>79.562385134540094</v>
      </c>
      <c r="D78" s="110">
        <v>79.750920420907676</v>
      </c>
      <c r="E78" s="110">
        <v>79.932981071691572</v>
      </c>
      <c r="F78" s="110">
        <v>80.108692176665514</v>
      </c>
      <c r="G78" s="110">
        <v>80.278184540180149</v>
      </c>
      <c r="H78" s="110">
        <v>80.441593873661034</v>
      </c>
      <c r="I78" s="110">
        <v>80.599060025928694</v>
      </c>
      <c r="J78" s="110">
        <v>80.750726253266976</v>
      </c>
      <c r="K78" s="110">
        <v>80.896738530612538</v>
      </c>
      <c r="L78" s="110">
        <v>81.03724490472645</v>
      </c>
    </row>
    <row r="79" spans="1:12" ht="14.25">
      <c r="A79" s="72" t="s">
        <v>24</v>
      </c>
      <c r="B79" s="110">
        <v>74.950485150231188</v>
      </c>
      <c r="C79" s="110">
        <v>75.222317765353154</v>
      </c>
      <c r="D79" s="110">
        <v>75.491754675937486</v>
      </c>
      <c r="E79" s="110">
        <v>75.758703923267404</v>
      </c>
      <c r="F79" s="110">
        <v>76.023076872358715</v>
      </c>
      <c r="G79" s="110">
        <v>76.284788352040934</v>
      </c>
      <c r="H79" s="110">
        <v>76.543756783076134</v>
      </c>
      <c r="I79" s="110">
        <v>76.799904293823744</v>
      </c>
      <c r="J79" s="110">
        <v>77.0531568230533</v>
      </c>
      <c r="K79" s="110">
        <v>77.303444209611158</v>
      </c>
      <c r="L79" s="110">
        <v>77.55070026874327</v>
      </c>
    </row>
    <row r="80" spans="1:12" ht="14.25">
      <c r="A80" s="72" t="s">
        <v>25</v>
      </c>
      <c r="B80" s="110">
        <v>77.768169783365195</v>
      </c>
      <c r="C80" s="110">
        <v>77.949554563113139</v>
      </c>
      <c r="D80" s="110">
        <v>78.128847846752961</v>
      </c>
      <c r="E80" s="110">
        <v>78.306040125614203</v>
      </c>
      <c r="F80" s="110">
        <v>78.481123072976899</v>
      </c>
      <c r="G80" s="110">
        <v>78.654089533799606</v>
      </c>
      <c r="H80" s="110">
        <v>78.824933512667997</v>
      </c>
      <c r="I80" s="110">
        <v>78.993650160054116</v>
      </c>
      <c r="J80" s="110">
        <v>79.160235756970579</v>
      </c>
      <c r="K80" s="110">
        <v>79.324687698112527</v>
      </c>
      <c r="L80" s="110">
        <v>79.487004473578068</v>
      </c>
    </row>
    <row r="81" spans="1:12" ht="14.25">
      <c r="A81" s="72" t="s">
        <v>28</v>
      </c>
      <c r="B81" s="110">
        <v>75.994467518689348</v>
      </c>
      <c r="C81" s="110">
        <v>76.219339649314335</v>
      </c>
      <c r="D81" s="110">
        <v>76.44234236384068</v>
      </c>
      <c r="E81" s="110">
        <v>76.663453393852464</v>
      </c>
      <c r="F81" s="110">
        <v>76.882651342114684</v>
      </c>
      <c r="G81" s="110">
        <v>77.099915693417699</v>
      </c>
      <c r="H81" s="110">
        <v>77.315226824627175</v>
      </c>
      <c r="I81" s="110">
        <v>77.528566013893879</v>
      </c>
      <c r="J81" s="110">
        <v>77.73991544898405</v>
      </c>
      <c r="K81" s="110">
        <v>77.949258234689168</v>
      </c>
      <c r="L81" s="110">
        <v>78.156578399283646</v>
      </c>
    </row>
    <row r="82" spans="1:12" ht="14.25">
      <c r="A82" s="72" t="s">
        <v>29</v>
      </c>
      <c r="B82" s="110">
        <v>75.994467518689348</v>
      </c>
      <c r="C82" s="110">
        <v>76.219339649314335</v>
      </c>
      <c r="D82" s="110">
        <v>76.44234236384068</v>
      </c>
      <c r="E82" s="110">
        <v>76.663453393852464</v>
      </c>
      <c r="F82" s="110">
        <v>76.882651342114684</v>
      </c>
      <c r="G82" s="110">
        <v>77.099915693417699</v>
      </c>
      <c r="H82" s="110">
        <v>77.315226824627175</v>
      </c>
      <c r="I82" s="110">
        <v>77.528566013893879</v>
      </c>
      <c r="J82" s="110">
        <v>77.73991544898405</v>
      </c>
      <c r="K82" s="110">
        <v>77.949258234689168</v>
      </c>
      <c r="L82" s="110">
        <v>78.156578399283646</v>
      </c>
    </row>
    <row r="83" spans="1:12" ht="14.25">
      <c r="A83" s="72" t="s">
        <v>30</v>
      </c>
      <c r="B83" s="110">
        <v>75.994467518689348</v>
      </c>
      <c r="C83" s="110">
        <v>76.219339649314335</v>
      </c>
      <c r="D83" s="110">
        <v>76.44234236384068</v>
      </c>
      <c r="E83" s="110">
        <v>76.663453393852464</v>
      </c>
      <c r="F83" s="110">
        <v>76.882651342114684</v>
      </c>
      <c r="G83" s="110">
        <v>77.099915693417699</v>
      </c>
      <c r="H83" s="110">
        <v>77.315226824627175</v>
      </c>
      <c r="I83" s="110">
        <v>77.528566013893879</v>
      </c>
      <c r="J83" s="110">
        <v>77.73991544898405</v>
      </c>
      <c r="K83" s="110">
        <v>77.949258234689168</v>
      </c>
      <c r="L83" s="110">
        <v>78.156578399283646</v>
      </c>
    </row>
    <row r="84" spans="1:12" ht="14.25">
      <c r="A84" s="72" t="s">
        <v>17</v>
      </c>
      <c r="B84" s="110">
        <v>78.993816208510538</v>
      </c>
      <c r="C84" s="110">
        <v>79.203051418584749</v>
      </c>
      <c r="D84" s="110">
        <v>79.40549379745795</v>
      </c>
      <c r="E84" s="110">
        <v>79.601251975274778</v>
      </c>
      <c r="F84" s="110">
        <v>79.790441895353112</v>
      </c>
      <c r="G84" s="110">
        <v>79.973185989957884</v>
      </c>
      <c r="H84" s="110">
        <v>80.149612383856265</v>
      </c>
      <c r="I84" s="110">
        <v>80.319854128720806</v>
      </c>
      <c r="J84" s="110">
        <v>80.484048470886663</v>
      </c>
      <c r="K84" s="110">
        <v>80.642336154431973</v>
      </c>
      <c r="L84" s="110">
        <v>80.794860761057166</v>
      </c>
    </row>
    <row r="85" spans="1:12" ht="14.25">
      <c r="A85" s="72" t="s">
        <v>18</v>
      </c>
      <c r="B85" s="110">
        <v>77.667586335953445</v>
      </c>
      <c r="C85" s="110">
        <v>78.000350340836519</v>
      </c>
      <c r="D85" s="110">
        <v>78.31986931356694</v>
      </c>
      <c r="E85" s="110">
        <v>78.626202416890095</v>
      </c>
      <c r="F85" s="110">
        <v>78.919457610994442</v>
      </c>
      <c r="G85" s="110">
        <v>79.199788126784938</v>
      </c>
      <c r="H85" s="110">
        <v>79.467388702301392</v>
      </c>
      <c r="I85" s="110">
        <v>79.722491647389248</v>
      </c>
      <c r="J85" s="110">
        <v>79.965362802785037</v>
      </c>
      <c r="K85" s="110">
        <v>80.196297458449976</v>
      </c>
      <c r="L85" s="110">
        <v>80.415616292558767</v>
      </c>
    </row>
    <row r="86" spans="1:12" ht="14.25">
      <c r="A86" s="72" t="s">
        <v>31</v>
      </c>
      <c r="B86" s="110">
        <v>75.994467518689348</v>
      </c>
      <c r="C86" s="110">
        <v>76.219339649314335</v>
      </c>
      <c r="D86" s="110">
        <v>76.44234236384068</v>
      </c>
      <c r="E86" s="110">
        <v>76.663453393852464</v>
      </c>
      <c r="F86" s="110">
        <v>76.882651342114684</v>
      </c>
      <c r="G86" s="110">
        <v>77.099915693417699</v>
      </c>
      <c r="H86" s="110">
        <v>77.315226824627175</v>
      </c>
      <c r="I86" s="110">
        <v>77.528566013893879</v>
      </c>
      <c r="J86" s="110">
        <v>77.73991544898405</v>
      </c>
      <c r="K86" s="110">
        <v>77.949258234689168</v>
      </c>
      <c r="L86" s="110">
        <v>78.156578399283646</v>
      </c>
    </row>
    <row r="87" spans="1:12" ht="14.25">
      <c r="A87" s="72" t="s">
        <v>35</v>
      </c>
      <c r="B87" s="110">
        <v>77.4744893579132</v>
      </c>
      <c r="C87" s="110">
        <v>77.818322891884819</v>
      </c>
      <c r="D87" s="110">
        <v>78.148522424542207</v>
      </c>
      <c r="E87" s="110">
        <v>78.465118046796732</v>
      </c>
      <c r="F87" s="110">
        <v>78.768198475154037</v>
      </c>
      <c r="G87" s="110">
        <v>79.057906267634763</v>
      </c>
      <c r="H87" s="110">
        <v>79.334432805347149</v>
      </c>
      <c r="I87" s="110">
        <v>79.598013144390379</v>
      </c>
      <c r="J87" s="110">
        <v>79.848920834492702</v>
      </c>
      <c r="K87" s="110">
        <v>80.087462790641936</v>
      </c>
      <c r="L87" s="110">
        <v>80.313974292619463</v>
      </c>
    </row>
    <row r="88" spans="1:12" ht="14.25">
      <c r="A88" s="72" t="s">
        <v>32</v>
      </c>
      <c r="B88" s="110">
        <v>75.994467518689348</v>
      </c>
      <c r="C88" s="110">
        <v>76.219339649314335</v>
      </c>
      <c r="D88" s="110">
        <v>76.44234236384068</v>
      </c>
      <c r="E88" s="110">
        <v>76.663453393852464</v>
      </c>
      <c r="F88" s="110">
        <v>76.882651342114684</v>
      </c>
      <c r="G88" s="110">
        <v>77.099915693417699</v>
      </c>
      <c r="H88" s="110">
        <v>77.315226824627175</v>
      </c>
      <c r="I88" s="110">
        <v>77.528566013893879</v>
      </c>
      <c r="J88" s="110">
        <v>77.73991544898405</v>
      </c>
      <c r="K88" s="110">
        <v>77.949258234689168</v>
      </c>
      <c r="L88" s="110">
        <v>78.156578399283646</v>
      </c>
    </row>
    <row r="89" spans="1:12" ht="14.25">
      <c r="A89" s="72" t="s">
        <v>33</v>
      </c>
      <c r="B89" s="110">
        <v>75.994467518689348</v>
      </c>
      <c r="C89" s="110">
        <v>76.219339649314335</v>
      </c>
      <c r="D89" s="110">
        <v>76.44234236384068</v>
      </c>
      <c r="E89" s="110">
        <v>76.663453393852464</v>
      </c>
      <c r="F89" s="110">
        <v>76.882651342114684</v>
      </c>
      <c r="G89" s="110">
        <v>77.099915693417699</v>
      </c>
      <c r="H89" s="110">
        <v>77.315226824627175</v>
      </c>
      <c r="I89" s="110">
        <v>77.528566013893879</v>
      </c>
      <c r="J89" s="110">
        <v>77.73991544898405</v>
      </c>
      <c r="K89" s="110">
        <v>77.949258234689168</v>
      </c>
      <c r="L89" s="110">
        <v>78.156578399283646</v>
      </c>
    </row>
    <row r="90" spans="1:12" ht="14.25">
      <c r="A90" s="106" t="s">
        <v>19</v>
      </c>
      <c r="B90" s="111">
        <v>77.238037659221604</v>
      </c>
      <c r="C90" s="111">
        <v>77.45768002830286</v>
      </c>
      <c r="D90" s="111">
        <v>77.674180380188005</v>
      </c>
      <c r="E90" s="111">
        <v>77.887479287049345</v>
      </c>
      <c r="F90" s="111">
        <v>78.09752215837905</v>
      </c>
      <c r="G90" s="111">
        <v>78.304259276531511</v>
      </c>
      <c r="H90" s="111">
        <v>78.507645814070329</v>
      </c>
      <c r="I90" s="111">
        <v>78.707641833224912</v>
      </c>
      <c r="J90" s="111">
        <v>78.904212267902778</v>
      </c>
      <c r="K90" s="111">
        <v>79.097326888827226</v>
      </c>
      <c r="L90" s="111">
        <v>79.286960252489308</v>
      </c>
    </row>
    <row r="91" spans="1:12" ht="14.25">
      <c r="A91" s="72" t="s">
        <v>26</v>
      </c>
      <c r="B91" s="110">
        <v>78.107198675799083</v>
      </c>
      <c r="C91" s="110">
        <v>78.347024331696431</v>
      </c>
      <c r="D91" s="110">
        <v>78.58006303877626</v>
      </c>
      <c r="E91" s="110">
        <v>78.80635190534538</v>
      </c>
      <c r="F91" s="110">
        <v>79.025940196821111</v>
      </c>
      <c r="G91" s="110">
        <v>79.238888511794542</v>
      </c>
      <c r="H91" s="110">
        <v>79.445267948855815</v>
      </c>
      <c r="I91" s="110">
        <v>79.645159271413775</v>
      </c>
      <c r="J91" s="110">
        <v>79.838652077107724</v>
      </c>
      <c r="K91" s="110">
        <v>80.025843977756338</v>
      </c>
      <c r="L91" s="110">
        <v>80.206839795120899</v>
      </c>
    </row>
    <row r="92" spans="1:12" ht="14.25">
      <c r="A92" s="72" t="s">
        <v>36</v>
      </c>
      <c r="B92" s="110">
        <v>75.994467518689348</v>
      </c>
      <c r="C92" s="110">
        <v>76.219339649314335</v>
      </c>
      <c r="D92" s="110">
        <v>76.44234236384068</v>
      </c>
      <c r="E92" s="110">
        <v>76.663453393852464</v>
      </c>
      <c r="F92" s="110">
        <v>76.882651342114684</v>
      </c>
      <c r="G92" s="110">
        <v>77.099915693417699</v>
      </c>
      <c r="H92" s="110">
        <v>77.315226824627175</v>
      </c>
      <c r="I92" s="110">
        <v>77.528566013893879</v>
      </c>
      <c r="J92" s="110">
        <v>77.73991544898405</v>
      </c>
      <c r="K92" s="110">
        <v>77.949258234689168</v>
      </c>
      <c r="L92" s="110">
        <v>78.156578399283646</v>
      </c>
    </row>
    <row r="93" spans="1:12" ht="15">
      <c r="A93" s="73" t="s">
        <v>66</v>
      </c>
      <c r="B93" s="112">
        <v>77.776786931767688</v>
      </c>
      <c r="C93" s="112">
        <v>78.079594131067466</v>
      </c>
      <c r="D93" s="112">
        <v>78.325771380538271</v>
      </c>
      <c r="E93" s="112">
        <v>78.587913448965367</v>
      </c>
      <c r="F93" s="112">
        <v>78.793042999630671</v>
      </c>
      <c r="G93" s="112">
        <v>79.060773773000946</v>
      </c>
      <c r="H93" s="112">
        <v>79.302088037649185</v>
      </c>
      <c r="I93" s="112">
        <v>79.519523970129171</v>
      </c>
      <c r="J93" s="112">
        <v>79.739355445684197</v>
      </c>
      <c r="K93" s="112">
        <v>79.939516614323651</v>
      </c>
      <c r="L93" s="112">
        <v>80.14852639327664</v>
      </c>
    </row>
    <row r="94" spans="1:12" ht="15">
      <c r="A94" s="43" t="s">
        <v>167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</sheetData>
  <mergeCells count="5">
    <mergeCell ref="A3:L3"/>
    <mergeCell ref="A6:L6"/>
    <mergeCell ref="A36:L36"/>
    <mergeCell ref="A66:L66"/>
    <mergeCell ref="A4:L4"/>
  </mergeCells>
  <hyperlinks>
    <hyperlink ref="N7" location="ÍNDICE!A17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zoomScale="90" zoomScaleNormal="90" workbookViewId="0">
      <selection activeCell="I7" sqref="I7"/>
    </sheetView>
  </sheetViews>
  <sheetFormatPr baseColWidth="10" defaultRowHeight="14.25"/>
  <cols>
    <col min="1" max="1" width="44.28515625" style="119" customWidth="1"/>
    <col min="2" max="3" width="23.85546875" style="119" customWidth="1"/>
    <col min="4" max="7" width="13.140625" style="119" customWidth="1"/>
    <col min="8" max="223" width="11.42578125" style="119"/>
    <col min="224" max="224" width="12.7109375" style="119" customWidth="1"/>
    <col min="225" max="225" width="16.28515625" style="119" customWidth="1"/>
    <col min="226" max="226" width="13.140625" style="119" customWidth="1"/>
    <col min="227" max="227" width="12.42578125" style="119" customWidth="1"/>
    <col min="228" max="228" width="13.7109375" style="119" customWidth="1"/>
    <col min="229" max="229" width="11.85546875" style="119" customWidth="1"/>
    <col min="230" max="230" width="13.140625" style="119" customWidth="1"/>
    <col min="231" max="231" width="12.5703125" style="119" customWidth="1"/>
    <col min="232" max="232" width="13.85546875" style="119" customWidth="1"/>
    <col min="233" max="233" width="11.7109375" style="119" customWidth="1"/>
    <col min="234" max="239" width="11.42578125" style="119"/>
    <col min="240" max="240" width="22.140625" style="119" customWidth="1"/>
    <col min="241" max="242" width="12" style="119" customWidth="1"/>
    <col min="243" max="243" width="15.28515625" style="119" customWidth="1"/>
    <col min="244" max="244" width="15.42578125" style="119" customWidth="1"/>
    <col min="245" max="246" width="13.7109375" style="119" customWidth="1"/>
    <col min="247" max="248" width="7.5703125" style="119" bestFit="1" customWidth="1"/>
    <col min="249" max="251" width="8.5703125" style="119" bestFit="1" customWidth="1"/>
    <col min="252" max="252" width="9.140625" style="119" bestFit="1" customWidth="1"/>
    <col min="253" max="253" width="9.28515625" style="119" bestFit="1" customWidth="1"/>
    <col min="254" max="254" width="11.42578125" style="119" customWidth="1"/>
    <col min="255" max="16384" width="11.42578125" style="119"/>
  </cols>
  <sheetData>
    <row r="1" spans="1:9" ht="6" customHeight="1"/>
    <row r="2" spans="1:9">
      <c r="A2" s="83" t="s">
        <v>1</v>
      </c>
    </row>
    <row r="3" spans="1:9" ht="15">
      <c r="A3" s="537" t="s">
        <v>187</v>
      </c>
      <c r="B3" s="537"/>
      <c r="C3" s="537"/>
      <c r="D3" s="537"/>
      <c r="E3" s="537"/>
      <c r="F3" s="537"/>
      <c r="G3" s="537"/>
    </row>
    <row r="4" spans="1:9" ht="15">
      <c r="A4" s="537" t="s">
        <v>504</v>
      </c>
      <c r="B4" s="537"/>
      <c r="C4" s="537"/>
      <c r="D4" s="537"/>
      <c r="E4" s="537"/>
      <c r="F4" s="537"/>
      <c r="G4" s="537"/>
    </row>
    <row r="5" spans="1:9">
      <c r="A5" s="538" t="s">
        <v>75</v>
      </c>
      <c r="B5" s="538"/>
      <c r="C5" s="538"/>
      <c r="D5" s="538"/>
      <c r="E5" s="538"/>
      <c r="F5" s="538"/>
      <c r="G5" s="538"/>
    </row>
    <row r="7" spans="1:9" s="201" customFormat="1" ht="29.25" customHeight="1">
      <c r="A7" s="539" t="s">
        <v>5</v>
      </c>
      <c r="B7" s="540" t="s">
        <v>188</v>
      </c>
      <c r="C7" s="540" t="s">
        <v>189</v>
      </c>
      <c r="D7" s="539" t="s">
        <v>190</v>
      </c>
      <c r="E7" s="539"/>
      <c r="F7" s="539"/>
      <c r="G7" s="539"/>
      <c r="I7" s="179" t="s">
        <v>149</v>
      </c>
    </row>
    <row r="8" spans="1:9" s="204" customFormat="1" ht="18.75" customHeight="1">
      <c r="A8" s="539"/>
      <c r="B8" s="540"/>
      <c r="C8" s="540"/>
      <c r="D8" s="203" t="s">
        <v>6</v>
      </c>
      <c r="E8" s="203" t="s">
        <v>0</v>
      </c>
      <c r="F8" s="203" t="s">
        <v>7</v>
      </c>
      <c r="G8" s="203" t="s">
        <v>0</v>
      </c>
    </row>
    <row r="9" spans="1:9">
      <c r="A9" s="120">
        <v>2000</v>
      </c>
      <c r="B9" s="121">
        <v>23.632913341967775</v>
      </c>
      <c r="C9" s="57">
        <v>296149</v>
      </c>
      <c r="D9" s="57">
        <v>149626</v>
      </c>
      <c r="E9" s="122">
        <v>50.523891689656217</v>
      </c>
      <c r="F9" s="57">
        <v>146523</v>
      </c>
      <c r="G9" s="122">
        <v>49.476108310343783</v>
      </c>
      <c r="H9" s="205"/>
    </row>
    <row r="10" spans="1:9">
      <c r="A10" s="120">
        <v>2001</v>
      </c>
      <c r="B10" s="121">
        <v>21.707435707807004</v>
      </c>
      <c r="C10" s="57">
        <v>278170</v>
      </c>
      <c r="D10" s="57">
        <v>141058</v>
      </c>
      <c r="E10" s="122">
        <v>50.709278498759744</v>
      </c>
      <c r="F10" s="57">
        <v>137112</v>
      </c>
      <c r="G10" s="122">
        <v>49.290721501240249</v>
      </c>
      <c r="H10" s="205"/>
    </row>
    <row r="11" spans="1:9">
      <c r="A11" s="120">
        <v>2002</v>
      </c>
      <c r="B11" s="121">
        <v>21.025656417862049</v>
      </c>
      <c r="C11" s="57">
        <v>275300</v>
      </c>
      <c r="D11" s="57">
        <v>140131</v>
      </c>
      <c r="E11" s="122">
        <v>50.901198692335633</v>
      </c>
      <c r="F11" s="57">
        <v>135169</v>
      </c>
      <c r="G11" s="122">
        <v>49.098801307664367</v>
      </c>
      <c r="H11" s="205"/>
    </row>
    <row r="12" spans="1:9">
      <c r="A12" s="120">
        <v>2003</v>
      </c>
      <c r="B12" s="121">
        <v>19.670597597896329</v>
      </c>
      <c r="C12" s="57">
        <v>262004</v>
      </c>
      <c r="D12" s="57">
        <v>133175</v>
      </c>
      <c r="E12" s="122">
        <v>50.829376650738155</v>
      </c>
      <c r="F12" s="57">
        <v>128829</v>
      </c>
      <c r="G12" s="122">
        <v>49.170623349261845</v>
      </c>
      <c r="H12" s="205"/>
    </row>
    <row r="13" spans="1:9">
      <c r="A13" s="120">
        <v>2004</v>
      </c>
      <c r="B13" s="121">
        <v>18.769506064658952</v>
      </c>
      <c r="C13" s="57">
        <v>254362</v>
      </c>
      <c r="D13" s="57">
        <v>128854</v>
      </c>
      <c r="E13" s="122">
        <v>50.657724031105275</v>
      </c>
      <c r="F13" s="57">
        <v>125508</v>
      </c>
      <c r="G13" s="122">
        <v>49.342275968894725</v>
      </c>
      <c r="H13" s="205"/>
    </row>
    <row r="14" spans="1:9">
      <c r="A14" s="120">
        <v>2005</v>
      </c>
      <c r="B14" s="121">
        <v>18.418448343476566</v>
      </c>
      <c r="C14" s="57">
        <v>252725</v>
      </c>
      <c r="D14" s="57">
        <v>127444</v>
      </c>
      <c r="E14" s="122">
        <v>50.427935503017117</v>
      </c>
      <c r="F14" s="57">
        <v>125281</v>
      </c>
      <c r="G14" s="122">
        <v>49.57206449698289</v>
      </c>
      <c r="H14" s="205"/>
    </row>
    <row r="15" spans="1:9">
      <c r="A15" s="120">
        <v>2006</v>
      </c>
      <c r="B15" s="121">
        <v>19.949793069707802</v>
      </c>
      <c r="C15" s="57">
        <v>278591</v>
      </c>
      <c r="D15" s="57">
        <v>142612</v>
      </c>
      <c r="E15" s="122">
        <v>51.190454824455919</v>
      </c>
      <c r="F15" s="57">
        <v>135979</v>
      </c>
      <c r="G15" s="122">
        <v>48.809545175544081</v>
      </c>
      <c r="H15" s="205"/>
    </row>
    <row r="16" spans="1:9">
      <c r="A16" s="120">
        <v>2007</v>
      </c>
      <c r="B16" s="121">
        <v>19.977795258551858</v>
      </c>
      <c r="C16" s="57">
        <v>283984</v>
      </c>
      <c r="D16" s="57">
        <v>145077</v>
      </c>
      <c r="E16" s="122">
        <v>51.086328807256741</v>
      </c>
      <c r="F16" s="57">
        <v>138907</v>
      </c>
      <c r="G16" s="122">
        <v>48.913671192743251</v>
      </c>
      <c r="H16" s="205"/>
    </row>
    <row r="17" spans="1:10">
      <c r="A17" s="120">
        <v>2008</v>
      </c>
      <c r="B17" s="121">
        <v>20.11037056132777</v>
      </c>
      <c r="C17" s="57">
        <v>291055</v>
      </c>
      <c r="D17" s="57">
        <v>147753</v>
      </c>
      <c r="E17" s="122">
        <v>50.76463211420522</v>
      </c>
      <c r="F17" s="57">
        <v>143302</v>
      </c>
      <c r="G17" s="122">
        <v>49.23536788579478</v>
      </c>
      <c r="H17" s="205"/>
    </row>
    <row r="18" spans="1:10">
      <c r="A18" s="120">
        <v>2009</v>
      </c>
      <c r="B18" s="121">
        <v>20.242057656994564</v>
      </c>
      <c r="C18" s="57">
        <v>298337</v>
      </c>
      <c r="D18" s="57">
        <v>152598</v>
      </c>
      <c r="E18" s="122">
        <v>51.149538944214093</v>
      </c>
      <c r="F18" s="57">
        <v>145739</v>
      </c>
      <c r="G18" s="122">
        <v>48.850461055785907</v>
      </c>
      <c r="H18" s="205"/>
    </row>
    <row r="19" spans="1:10">
      <c r="A19" s="120">
        <v>2010</v>
      </c>
      <c r="B19" s="121">
        <v>19.475790002656499</v>
      </c>
      <c r="C19" s="57">
        <v>292375</v>
      </c>
      <c r="D19" s="57">
        <v>149245</v>
      </c>
      <c r="E19" s="122">
        <v>51.045746045318509</v>
      </c>
      <c r="F19" s="57">
        <v>143130</v>
      </c>
      <c r="G19" s="122">
        <v>48.954253954681484</v>
      </c>
      <c r="H19" s="205"/>
    </row>
    <row r="20" spans="1:10">
      <c r="A20" s="120">
        <v>2011</v>
      </c>
      <c r="B20" s="121">
        <v>19.723404900595298</v>
      </c>
      <c r="C20" s="57">
        <v>301106</v>
      </c>
      <c r="D20" s="57">
        <v>153599</v>
      </c>
      <c r="E20" s="122">
        <v>51.01160388700324</v>
      </c>
      <c r="F20" s="57">
        <v>147507</v>
      </c>
      <c r="G20" s="122">
        <v>48.988396112996753</v>
      </c>
      <c r="H20" s="205"/>
    </row>
    <row r="21" spans="1:10">
      <c r="A21" s="123">
        <v>2012</v>
      </c>
      <c r="B21" s="121">
        <v>19.155306822581291</v>
      </c>
      <c r="C21" s="57">
        <v>297309</v>
      </c>
      <c r="D21" s="57">
        <v>152166</v>
      </c>
      <c r="E21" s="122">
        <v>51.01160388700324</v>
      </c>
      <c r="F21" s="57">
        <v>145143</v>
      </c>
      <c r="G21" s="122">
        <v>49</v>
      </c>
      <c r="H21" s="205"/>
    </row>
    <row r="22" spans="1:10">
      <c r="A22" s="161">
        <v>2013</v>
      </c>
      <c r="B22" s="121">
        <v>17.599012193474522</v>
      </c>
      <c r="C22" s="103">
        <v>277620</v>
      </c>
      <c r="D22" s="103">
        <v>141699</v>
      </c>
      <c r="E22" s="122">
        <v>51.040631078452556</v>
      </c>
      <c r="F22" s="103">
        <v>135921</v>
      </c>
      <c r="G22" s="122">
        <v>48.959368921547444</v>
      </c>
      <c r="H22" s="205"/>
      <c r="J22" s="206"/>
    </row>
    <row r="23" spans="1:10" ht="15" thickBot="1">
      <c r="A23" s="161">
        <v>2014</v>
      </c>
      <c r="B23" s="207" t="s">
        <v>191</v>
      </c>
      <c r="C23" s="57" t="s">
        <v>192</v>
      </c>
      <c r="D23" s="57" t="s">
        <v>193</v>
      </c>
      <c r="E23" s="208" t="s">
        <v>194</v>
      </c>
      <c r="F23" s="57" t="s">
        <v>195</v>
      </c>
      <c r="G23" s="208" t="s">
        <v>196</v>
      </c>
      <c r="H23" s="205"/>
      <c r="J23" s="206"/>
    </row>
    <row r="24" spans="1:10" s="130" customFormat="1" ht="15.75" thickTop="1">
      <c r="A24" s="192" t="s">
        <v>8</v>
      </c>
      <c r="B24" s="162">
        <v>14.297435396398168</v>
      </c>
      <c r="C24" s="165">
        <v>103021</v>
      </c>
      <c r="D24" s="165">
        <v>52830</v>
      </c>
      <c r="E24" s="163">
        <v>51.280806825792801</v>
      </c>
      <c r="F24" s="165">
        <v>50191</v>
      </c>
      <c r="G24" s="163">
        <v>48.719193174207199</v>
      </c>
      <c r="H24" s="209"/>
      <c r="I24" s="210"/>
    </row>
    <row r="25" spans="1:10" s="130" customFormat="1">
      <c r="A25" s="190" t="s">
        <v>9</v>
      </c>
      <c r="B25" s="121">
        <v>14.479337929509942</v>
      </c>
      <c r="C25" s="57">
        <v>11528</v>
      </c>
      <c r="D25" s="57">
        <v>5957</v>
      </c>
      <c r="E25" s="126">
        <v>51.674184594031928</v>
      </c>
      <c r="F25" s="57">
        <v>5571</v>
      </c>
      <c r="G25" s="126">
        <v>48.325815405968072</v>
      </c>
      <c r="H25" s="209"/>
      <c r="I25" s="210"/>
    </row>
    <row r="26" spans="1:10" s="130" customFormat="1">
      <c r="A26" s="114" t="s">
        <v>10</v>
      </c>
      <c r="B26" s="121">
        <v>12.527173096380594</v>
      </c>
      <c r="C26" s="57">
        <v>2501</v>
      </c>
      <c r="D26" s="57">
        <v>1294</v>
      </c>
      <c r="E26" s="126">
        <v>51.739304278288692</v>
      </c>
      <c r="F26" s="57">
        <v>1207</v>
      </c>
      <c r="G26" s="126">
        <v>48.260695721711315</v>
      </c>
      <c r="H26" s="209"/>
      <c r="I26" s="210"/>
    </row>
    <row r="27" spans="1:10" s="130" customFormat="1">
      <c r="A27" s="190" t="s">
        <v>11</v>
      </c>
      <c r="B27" s="121">
        <v>14.440859833847391</v>
      </c>
      <c r="C27" s="57">
        <v>3666</v>
      </c>
      <c r="D27" s="57">
        <v>1939</v>
      </c>
      <c r="E27" s="126">
        <v>52.891434806328419</v>
      </c>
      <c r="F27" s="57">
        <v>1727</v>
      </c>
      <c r="G27" s="126">
        <v>47.108565193671573</v>
      </c>
      <c r="H27" s="209"/>
      <c r="I27" s="210"/>
    </row>
    <row r="28" spans="1:10" s="130" customFormat="1">
      <c r="A28" s="190" t="s">
        <v>12</v>
      </c>
      <c r="B28" s="121">
        <v>12.938483291065378</v>
      </c>
      <c r="C28" s="57">
        <v>2306</v>
      </c>
      <c r="D28" s="57">
        <v>1183</v>
      </c>
      <c r="E28" s="126">
        <v>51.300954032957499</v>
      </c>
      <c r="F28" s="57">
        <v>1123</v>
      </c>
      <c r="G28" s="126">
        <v>48.699045967042501</v>
      </c>
      <c r="H28" s="209"/>
      <c r="I28" s="210"/>
    </row>
    <row r="29" spans="1:10" s="130" customFormat="1">
      <c r="A29" s="190" t="s">
        <v>13</v>
      </c>
      <c r="B29" s="121">
        <v>14.233091827615038</v>
      </c>
      <c r="C29" s="57">
        <v>6418</v>
      </c>
      <c r="D29" s="57">
        <v>3315</v>
      </c>
      <c r="E29" s="126">
        <v>51.651604861327513</v>
      </c>
      <c r="F29" s="57">
        <v>3103</v>
      </c>
      <c r="G29" s="126">
        <v>48.348395138672487</v>
      </c>
      <c r="H29" s="209"/>
      <c r="I29" s="210"/>
    </row>
    <row r="30" spans="1:10" s="130" customFormat="1">
      <c r="A30" s="190" t="s">
        <v>14</v>
      </c>
      <c r="B30" s="121">
        <v>14.581215336145027</v>
      </c>
      <c r="C30" s="57">
        <v>7243</v>
      </c>
      <c r="D30" s="57">
        <v>3669</v>
      </c>
      <c r="E30" s="126">
        <v>50.65580560541212</v>
      </c>
      <c r="F30" s="57">
        <v>3574</v>
      </c>
      <c r="G30" s="126">
        <v>49.344194394587873</v>
      </c>
      <c r="H30" s="209"/>
      <c r="I30" s="210"/>
    </row>
    <row r="31" spans="1:10" s="130" customFormat="1">
      <c r="A31" s="190" t="s">
        <v>15</v>
      </c>
      <c r="B31" s="121">
        <v>13.972310580858025</v>
      </c>
      <c r="C31" s="57">
        <v>6132</v>
      </c>
      <c r="D31" s="57">
        <v>3161</v>
      </c>
      <c r="E31" s="126">
        <v>51.549249836921071</v>
      </c>
      <c r="F31" s="57">
        <v>2971</v>
      </c>
      <c r="G31" s="126">
        <v>48.450750163078929</v>
      </c>
      <c r="H31" s="209"/>
      <c r="I31" s="210"/>
    </row>
    <row r="32" spans="1:10" s="130" customFormat="1">
      <c r="A32" s="190" t="s">
        <v>16</v>
      </c>
      <c r="B32" s="121">
        <v>13.417299439432371</v>
      </c>
      <c r="C32" s="57">
        <v>6575</v>
      </c>
      <c r="D32" s="57">
        <v>3326</v>
      </c>
      <c r="E32" s="126">
        <v>50.585551330798481</v>
      </c>
      <c r="F32" s="57">
        <v>3249</v>
      </c>
      <c r="G32" s="126">
        <v>49.414448669201519</v>
      </c>
      <c r="H32" s="209"/>
      <c r="I32" s="210"/>
    </row>
    <row r="33" spans="1:9" s="130" customFormat="1">
      <c r="A33" s="190" t="s">
        <v>17</v>
      </c>
      <c r="B33" s="121">
        <v>14.522360928966284</v>
      </c>
      <c r="C33" s="57">
        <v>41991</v>
      </c>
      <c r="D33" s="57">
        <v>21482</v>
      </c>
      <c r="E33" s="126">
        <v>51.158581600819218</v>
      </c>
      <c r="F33" s="57">
        <v>20509</v>
      </c>
      <c r="G33" s="126">
        <v>48.841418399180775</v>
      </c>
      <c r="H33" s="209"/>
      <c r="I33" s="210"/>
    </row>
    <row r="34" spans="1:9" s="130" customFormat="1">
      <c r="A34" s="190" t="s">
        <v>18</v>
      </c>
      <c r="B34" s="121">
        <v>14.343756354024459</v>
      </c>
      <c r="C34" s="57">
        <v>7901</v>
      </c>
      <c r="D34" s="57">
        <v>4026</v>
      </c>
      <c r="E34" s="126">
        <v>50.955575243640048</v>
      </c>
      <c r="F34" s="57">
        <v>3875</v>
      </c>
      <c r="G34" s="126">
        <v>49.044424756359959</v>
      </c>
      <c r="H34" s="209"/>
      <c r="I34" s="210"/>
    </row>
    <row r="35" spans="1:9" s="130" customFormat="1">
      <c r="A35" s="368" t="s">
        <v>19</v>
      </c>
      <c r="B35" s="369">
        <v>14.734570659459225</v>
      </c>
      <c r="C35" s="164">
        <v>6760</v>
      </c>
      <c r="D35" s="164">
        <v>3478</v>
      </c>
      <c r="E35" s="370">
        <v>51.449704142011832</v>
      </c>
      <c r="F35" s="164">
        <v>3282</v>
      </c>
      <c r="G35" s="370">
        <v>48.550295857988168</v>
      </c>
      <c r="H35" s="209"/>
      <c r="I35" s="210"/>
    </row>
    <row r="36" spans="1:9" s="130" customFormat="1" ht="15">
      <c r="A36" s="362" t="s">
        <v>20</v>
      </c>
      <c r="B36" s="124">
        <v>14.307345436925164</v>
      </c>
      <c r="C36" s="57">
        <v>113264</v>
      </c>
      <c r="D36" s="57">
        <v>58626</v>
      </c>
      <c r="E36" s="125">
        <v>51.760488769600222</v>
      </c>
      <c r="F36" s="57">
        <v>54638</v>
      </c>
      <c r="G36" s="125">
        <v>48.239511230399771</v>
      </c>
      <c r="H36" s="209"/>
    </row>
    <row r="37" spans="1:9" s="130" customFormat="1">
      <c r="A37" s="190" t="s">
        <v>21</v>
      </c>
      <c r="B37" s="121">
        <v>14.207653571681876</v>
      </c>
      <c r="C37" s="57">
        <v>9415</v>
      </c>
      <c r="D37" s="57">
        <v>4826</v>
      </c>
      <c r="E37" s="126">
        <v>51.258629845990441</v>
      </c>
      <c r="F37" s="57">
        <v>4589</v>
      </c>
      <c r="G37" s="126">
        <v>48.741370154009559</v>
      </c>
      <c r="H37" s="210"/>
    </row>
    <row r="38" spans="1:9" s="130" customFormat="1">
      <c r="A38" s="190" t="s">
        <v>22</v>
      </c>
      <c r="B38" s="121">
        <v>12.082025844516471</v>
      </c>
      <c r="C38" s="57">
        <v>6557</v>
      </c>
      <c r="D38" s="57">
        <v>3346</v>
      </c>
      <c r="E38" s="126">
        <v>51.02943419246607</v>
      </c>
      <c r="F38" s="57">
        <v>3211</v>
      </c>
      <c r="G38" s="126">
        <v>48.97056580753393</v>
      </c>
      <c r="H38" s="209"/>
    </row>
    <row r="39" spans="1:9" s="130" customFormat="1">
      <c r="A39" s="190" t="s">
        <v>23</v>
      </c>
      <c r="B39" s="121">
        <v>14.817404232472175</v>
      </c>
      <c r="C39" s="57">
        <v>59639</v>
      </c>
      <c r="D39" s="57">
        <v>31062</v>
      </c>
      <c r="E39" s="126">
        <v>52.083368265732155</v>
      </c>
      <c r="F39" s="57">
        <v>28577</v>
      </c>
      <c r="G39" s="126">
        <v>47.916631734267845</v>
      </c>
      <c r="H39" s="209"/>
    </row>
    <row r="40" spans="1:9" s="130" customFormat="1">
      <c r="A40" s="190" t="s">
        <v>24</v>
      </c>
      <c r="B40" s="121">
        <v>13.460290386142812</v>
      </c>
      <c r="C40" s="57">
        <v>11490</v>
      </c>
      <c r="D40" s="57">
        <v>5890</v>
      </c>
      <c r="E40" s="126">
        <v>51.261966927763268</v>
      </c>
      <c r="F40" s="57">
        <v>5600</v>
      </c>
      <c r="G40" s="126">
        <v>48.738033072236725</v>
      </c>
      <c r="H40" s="209"/>
    </row>
    <row r="41" spans="1:9" s="130" customFormat="1">
      <c r="A41" s="190" t="s">
        <v>25</v>
      </c>
      <c r="B41" s="121">
        <v>13.906770854420557</v>
      </c>
      <c r="C41" s="57">
        <v>20609</v>
      </c>
      <c r="D41" s="57">
        <v>10657</v>
      </c>
      <c r="E41" s="126">
        <v>51.710417778640405</v>
      </c>
      <c r="F41" s="57">
        <v>9952</v>
      </c>
      <c r="G41" s="126">
        <v>48.289582221359602</v>
      </c>
      <c r="H41" s="209"/>
    </row>
    <row r="42" spans="1:9" s="130" customFormat="1">
      <c r="A42" s="190" t="s">
        <v>26</v>
      </c>
      <c r="B42" s="121">
        <v>15.840330382403941</v>
      </c>
      <c r="C42" s="57">
        <v>5554</v>
      </c>
      <c r="D42" s="57">
        <v>2845</v>
      </c>
      <c r="E42" s="126">
        <v>51.224342815988479</v>
      </c>
      <c r="F42" s="57">
        <v>2709</v>
      </c>
      <c r="G42" s="126">
        <v>48.775657184011521</v>
      </c>
      <c r="H42" s="209"/>
    </row>
    <row r="43" spans="1:9" s="130" customFormat="1" ht="15">
      <c r="A43" s="115" t="s">
        <v>27</v>
      </c>
      <c r="B43" s="124">
        <v>15.232422158762066</v>
      </c>
      <c r="C43" s="57">
        <v>12791</v>
      </c>
      <c r="D43" s="57">
        <v>6480</v>
      </c>
      <c r="E43" s="125">
        <v>50.660620748964114</v>
      </c>
      <c r="F43" s="57">
        <v>6311</v>
      </c>
      <c r="G43" s="125">
        <v>49.339379251035886</v>
      </c>
      <c r="H43" s="209"/>
    </row>
    <row r="44" spans="1:9" s="130" customFormat="1">
      <c r="A44" s="116" t="s">
        <v>28</v>
      </c>
      <c r="B44" s="121">
        <v>14.380103325874813</v>
      </c>
      <c r="C44" s="57">
        <v>2455</v>
      </c>
      <c r="D44" s="57">
        <v>1275</v>
      </c>
      <c r="E44" s="126">
        <v>51.934826883910389</v>
      </c>
      <c r="F44" s="57">
        <v>1180</v>
      </c>
      <c r="G44" s="126">
        <v>48.065173116089618</v>
      </c>
      <c r="H44" s="209"/>
    </row>
    <row r="45" spans="1:9" s="130" customFormat="1">
      <c r="A45" s="116" t="s">
        <v>29</v>
      </c>
      <c r="B45" s="121">
        <v>17.298769846337208</v>
      </c>
      <c r="C45" s="57">
        <v>2032</v>
      </c>
      <c r="D45" s="57">
        <v>1022</v>
      </c>
      <c r="E45" s="126">
        <v>50.295275590551178</v>
      </c>
      <c r="F45" s="57">
        <v>1010</v>
      </c>
      <c r="G45" s="126">
        <v>49.704724409448822</v>
      </c>
      <c r="H45" s="209"/>
    </row>
    <row r="46" spans="1:9" s="130" customFormat="1">
      <c r="A46" s="116" t="s">
        <v>30</v>
      </c>
      <c r="B46" s="121">
        <v>14.583955588971399</v>
      </c>
      <c r="C46" s="57">
        <v>1416</v>
      </c>
      <c r="D46" s="57">
        <v>694</v>
      </c>
      <c r="E46" s="126">
        <v>49.011299435028249</v>
      </c>
      <c r="F46" s="57">
        <v>722</v>
      </c>
      <c r="G46" s="126">
        <v>50.988700564971758</v>
      </c>
      <c r="H46" s="209"/>
    </row>
    <row r="47" spans="1:9" s="130" customFormat="1">
      <c r="A47" s="116" t="s">
        <v>31</v>
      </c>
      <c r="B47" s="121">
        <v>12.460437398420346</v>
      </c>
      <c r="C47" s="57">
        <v>1311</v>
      </c>
      <c r="D47" s="57">
        <v>684</v>
      </c>
      <c r="E47" s="126">
        <v>52.173913043478258</v>
      </c>
      <c r="F47" s="57">
        <v>627</v>
      </c>
      <c r="G47" s="126">
        <v>47.826086956521742</v>
      </c>
      <c r="H47" s="209"/>
    </row>
    <row r="48" spans="1:9" s="130" customFormat="1">
      <c r="A48" s="116" t="s">
        <v>32</v>
      </c>
      <c r="B48" s="121">
        <v>16.132086755442149</v>
      </c>
      <c r="C48" s="57">
        <v>3237</v>
      </c>
      <c r="D48" s="57">
        <v>1615</v>
      </c>
      <c r="E48" s="126">
        <v>49.891875193080011</v>
      </c>
      <c r="F48" s="57">
        <v>1622</v>
      </c>
      <c r="G48" s="126">
        <v>50.108124806919982</v>
      </c>
      <c r="H48" s="209"/>
    </row>
    <row r="49" spans="1:8" s="130" customFormat="1">
      <c r="A49" s="116" t="s">
        <v>33</v>
      </c>
      <c r="B49" s="121">
        <v>15.749833415223492</v>
      </c>
      <c r="C49" s="57">
        <v>2340</v>
      </c>
      <c r="D49" s="57">
        <v>1190</v>
      </c>
      <c r="E49" s="126">
        <v>50.854700854700852</v>
      </c>
      <c r="F49" s="57">
        <v>1150</v>
      </c>
      <c r="G49" s="126">
        <v>49.145299145299141</v>
      </c>
      <c r="H49" s="209"/>
    </row>
    <row r="50" spans="1:8" s="130" customFormat="1" ht="15">
      <c r="A50" s="127" t="s">
        <v>34</v>
      </c>
      <c r="B50" s="124">
        <v>10.582747336907332</v>
      </c>
      <c r="C50" s="57">
        <v>304</v>
      </c>
      <c r="D50" s="57">
        <v>157</v>
      </c>
      <c r="E50" s="125">
        <v>51.644736842105267</v>
      </c>
      <c r="F50" s="57">
        <v>147</v>
      </c>
      <c r="G50" s="125">
        <v>48.355263157894733</v>
      </c>
      <c r="H50" s="209"/>
    </row>
    <row r="51" spans="1:8" s="130" customFormat="1">
      <c r="A51" s="116" t="s">
        <v>35</v>
      </c>
      <c r="B51" s="121">
        <v>10.582747336907332</v>
      </c>
      <c r="C51" s="57">
        <v>304</v>
      </c>
      <c r="D51" s="57">
        <v>157</v>
      </c>
      <c r="E51" s="126">
        <v>51.644736842105267</v>
      </c>
      <c r="F51" s="57">
        <v>147</v>
      </c>
      <c r="G51" s="126">
        <v>48.355263157894733</v>
      </c>
      <c r="H51" s="209"/>
    </row>
    <row r="52" spans="1:8" s="130" customFormat="1" ht="15">
      <c r="A52" s="127" t="s">
        <v>36</v>
      </c>
      <c r="B52" s="124">
        <v>1.4337111477804529</v>
      </c>
      <c r="C52" s="57">
        <v>53</v>
      </c>
      <c r="D52" s="57">
        <v>24</v>
      </c>
      <c r="E52" s="125">
        <v>45.283018867924532</v>
      </c>
      <c r="F52" s="57">
        <v>29</v>
      </c>
      <c r="G52" s="125">
        <v>54.716981132075468</v>
      </c>
      <c r="H52" s="209"/>
    </row>
    <row r="53" spans="1:8" s="130" customFormat="1" ht="15">
      <c r="A53" s="127" t="s">
        <v>37</v>
      </c>
      <c r="B53" s="124" t="s">
        <v>67</v>
      </c>
      <c r="C53" s="166">
        <v>43</v>
      </c>
      <c r="D53" s="166">
        <v>21</v>
      </c>
      <c r="E53" s="125">
        <v>48.837209302325576</v>
      </c>
      <c r="F53" s="166">
        <v>22</v>
      </c>
      <c r="G53" s="125">
        <v>51.162790697674424</v>
      </c>
      <c r="H53" s="209"/>
    </row>
    <row r="54" spans="1:8" s="128" customFormat="1" ht="13.5" customHeight="1">
      <c r="A54" s="189" t="s">
        <v>197</v>
      </c>
      <c r="G54" s="129"/>
    </row>
    <row r="55" spans="1:8" s="128" customFormat="1" ht="13.5" customHeight="1">
      <c r="A55" s="366" t="s">
        <v>431</v>
      </c>
      <c r="G55" s="129"/>
    </row>
    <row r="56" spans="1:8" s="128" customFormat="1" ht="13.5" customHeight="1">
      <c r="A56" s="366" t="s">
        <v>432</v>
      </c>
      <c r="G56" s="129"/>
    </row>
    <row r="57" spans="1:8" s="128" customFormat="1" ht="12">
      <c r="A57" s="367" t="s">
        <v>433</v>
      </c>
      <c r="H57" s="211"/>
    </row>
    <row r="58" spans="1:8" s="128" customFormat="1" ht="12" customHeight="1">
      <c r="A58" s="536" t="s">
        <v>434</v>
      </c>
      <c r="B58" s="536"/>
      <c r="C58" s="536"/>
      <c r="D58" s="536"/>
      <c r="E58" s="536"/>
      <c r="F58" s="536"/>
      <c r="G58" s="536"/>
      <c r="H58" s="188"/>
    </row>
    <row r="59" spans="1:8" s="128" customFormat="1" ht="12" customHeight="1">
      <c r="A59" s="128" t="s">
        <v>435</v>
      </c>
      <c r="H59" s="361"/>
    </row>
    <row r="60" spans="1:8" s="128" customFormat="1" ht="12" customHeight="1">
      <c r="A60" s="536" t="s">
        <v>436</v>
      </c>
      <c r="B60" s="536"/>
      <c r="C60" s="536"/>
      <c r="D60" s="536"/>
      <c r="E60" s="536"/>
      <c r="F60" s="536"/>
      <c r="G60" s="536"/>
      <c r="H60" s="361"/>
    </row>
    <row r="61" spans="1:8" s="128" customFormat="1" ht="12" customHeight="1">
      <c r="A61" s="536" t="s">
        <v>437</v>
      </c>
      <c r="B61" s="536"/>
      <c r="C61" s="536"/>
      <c r="D61" s="536"/>
      <c r="E61" s="536"/>
      <c r="F61" s="536"/>
      <c r="G61" s="536"/>
      <c r="H61" s="361"/>
    </row>
    <row r="62" spans="1:8" s="128" customFormat="1" ht="12" customHeight="1">
      <c r="A62" s="536" t="s">
        <v>438</v>
      </c>
      <c r="B62" s="536"/>
      <c r="C62" s="536"/>
      <c r="D62" s="536"/>
      <c r="E62" s="536"/>
      <c r="F62" s="536"/>
      <c r="G62" s="536"/>
      <c r="H62" s="361"/>
    </row>
    <row r="63" spans="1:8" s="128" customFormat="1" ht="75.75" customHeight="1">
      <c r="A63" s="535"/>
      <c r="B63" s="535"/>
      <c r="C63" s="535"/>
      <c r="D63" s="535"/>
      <c r="E63" s="535"/>
      <c r="F63" s="535"/>
      <c r="G63" s="535"/>
      <c r="H63" s="361"/>
    </row>
    <row r="64" spans="1:8">
      <c r="A64" s="213"/>
      <c r="B64" s="212"/>
      <c r="C64" s="212"/>
      <c r="D64" s="212"/>
      <c r="E64" s="212"/>
      <c r="F64" s="212"/>
      <c r="G64" s="212"/>
    </row>
  </sheetData>
  <mergeCells count="12">
    <mergeCell ref="A4:G4"/>
    <mergeCell ref="A3:G3"/>
    <mergeCell ref="A5:G5"/>
    <mergeCell ref="A7:A8"/>
    <mergeCell ref="B7:B8"/>
    <mergeCell ref="C7:C8"/>
    <mergeCell ref="D7:G7"/>
    <mergeCell ref="A63:G63"/>
    <mergeCell ref="A60:G60"/>
    <mergeCell ref="A61:G61"/>
    <mergeCell ref="A62:G62"/>
    <mergeCell ref="A58:G58"/>
  </mergeCells>
  <hyperlinks>
    <hyperlink ref="I7" location="ÍNDICE!A21" display="ÍNDICE"/>
  </hyperlinks>
  <printOptions horizontalCentered="1" verticalCentered="1"/>
  <pageMargins left="0.51181102362204722" right="0.51181102362204722" top="0.55118110236220474" bottom="0.35433070866141736" header="0.31496062992125984" footer="0"/>
  <pageSetup paperSize="9" scale="71" orientation="landscape" r:id="rId1"/>
  <headerFooter scaleWithDoc="0" alignWithMargins="0">
    <oddHeader>&amp;R&amp;"Arial,Negrita"&amp;10Compendio estadístico 2013 - Población y migración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="90" zoomScaleNormal="90" workbookViewId="0">
      <selection activeCell="O6" sqref="O6"/>
    </sheetView>
  </sheetViews>
  <sheetFormatPr baseColWidth="10" defaultRowHeight="14.25"/>
  <cols>
    <col min="1" max="1" width="10" style="95" customWidth="1"/>
    <col min="2" max="13" width="9.85546875" style="95" customWidth="1"/>
    <col min="14" max="14" width="7.42578125" style="95" customWidth="1"/>
    <col min="15" max="256" width="11.42578125" style="95"/>
    <col min="257" max="257" width="10" style="95" customWidth="1"/>
    <col min="258" max="261" width="7.85546875" style="95" customWidth="1"/>
    <col min="262" max="265" width="8.28515625" style="95" customWidth="1"/>
    <col min="266" max="270" width="7.42578125" style="95" customWidth="1"/>
    <col min="271" max="512" width="11.42578125" style="95"/>
    <col min="513" max="513" width="10" style="95" customWidth="1"/>
    <col min="514" max="517" width="7.85546875" style="95" customWidth="1"/>
    <col min="518" max="521" width="8.28515625" style="95" customWidth="1"/>
    <col min="522" max="526" width="7.42578125" style="95" customWidth="1"/>
    <col min="527" max="768" width="11.42578125" style="95"/>
    <col min="769" max="769" width="10" style="95" customWidth="1"/>
    <col min="770" max="773" width="7.85546875" style="95" customWidth="1"/>
    <col min="774" max="777" width="8.28515625" style="95" customWidth="1"/>
    <col min="778" max="782" width="7.42578125" style="95" customWidth="1"/>
    <col min="783" max="1024" width="11.42578125" style="95"/>
    <col min="1025" max="1025" width="10" style="95" customWidth="1"/>
    <col min="1026" max="1029" width="7.85546875" style="95" customWidth="1"/>
    <col min="1030" max="1033" width="8.28515625" style="95" customWidth="1"/>
    <col min="1034" max="1038" width="7.42578125" style="95" customWidth="1"/>
    <col min="1039" max="1280" width="11.42578125" style="95"/>
    <col min="1281" max="1281" width="10" style="95" customWidth="1"/>
    <col min="1282" max="1285" width="7.85546875" style="95" customWidth="1"/>
    <col min="1286" max="1289" width="8.28515625" style="95" customWidth="1"/>
    <col min="1290" max="1294" width="7.42578125" style="95" customWidth="1"/>
    <col min="1295" max="1536" width="11.42578125" style="95"/>
    <col min="1537" max="1537" width="10" style="95" customWidth="1"/>
    <col min="1538" max="1541" width="7.85546875" style="95" customWidth="1"/>
    <col min="1542" max="1545" width="8.28515625" style="95" customWidth="1"/>
    <col min="1546" max="1550" width="7.42578125" style="95" customWidth="1"/>
    <col min="1551" max="1792" width="11.42578125" style="95"/>
    <col min="1793" max="1793" width="10" style="95" customWidth="1"/>
    <col min="1794" max="1797" width="7.85546875" style="95" customWidth="1"/>
    <col min="1798" max="1801" width="8.28515625" style="95" customWidth="1"/>
    <col min="1802" max="1806" width="7.42578125" style="95" customWidth="1"/>
    <col min="1807" max="2048" width="11.42578125" style="95"/>
    <col min="2049" max="2049" width="10" style="95" customWidth="1"/>
    <col min="2050" max="2053" width="7.85546875" style="95" customWidth="1"/>
    <col min="2054" max="2057" width="8.28515625" style="95" customWidth="1"/>
    <col min="2058" max="2062" width="7.42578125" style="95" customWidth="1"/>
    <col min="2063" max="2304" width="11.42578125" style="95"/>
    <col min="2305" max="2305" width="10" style="95" customWidth="1"/>
    <col min="2306" max="2309" width="7.85546875" style="95" customWidth="1"/>
    <col min="2310" max="2313" width="8.28515625" style="95" customWidth="1"/>
    <col min="2314" max="2318" width="7.42578125" style="95" customWidth="1"/>
    <col min="2319" max="2560" width="11.42578125" style="95"/>
    <col min="2561" max="2561" width="10" style="95" customWidth="1"/>
    <col min="2562" max="2565" width="7.85546875" style="95" customWidth="1"/>
    <col min="2566" max="2569" width="8.28515625" style="95" customWidth="1"/>
    <col min="2570" max="2574" width="7.42578125" style="95" customWidth="1"/>
    <col min="2575" max="2816" width="11.42578125" style="95"/>
    <col min="2817" max="2817" width="10" style="95" customWidth="1"/>
    <col min="2818" max="2821" width="7.85546875" style="95" customWidth="1"/>
    <col min="2822" max="2825" width="8.28515625" style="95" customWidth="1"/>
    <col min="2826" max="2830" width="7.42578125" style="95" customWidth="1"/>
    <col min="2831" max="3072" width="11.42578125" style="95"/>
    <col min="3073" max="3073" width="10" style="95" customWidth="1"/>
    <col min="3074" max="3077" width="7.85546875" style="95" customWidth="1"/>
    <col min="3078" max="3081" width="8.28515625" style="95" customWidth="1"/>
    <col min="3082" max="3086" width="7.42578125" style="95" customWidth="1"/>
    <col min="3087" max="3328" width="11.42578125" style="95"/>
    <col min="3329" max="3329" width="10" style="95" customWidth="1"/>
    <col min="3330" max="3333" width="7.85546875" style="95" customWidth="1"/>
    <col min="3334" max="3337" width="8.28515625" style="95" customWidth="1"/>
    <col min="3338" max="3342" width="7.42578125" style="95" customWidth="1"/>
    <col min="3343" max="3584" width="11.42578125" style="95"/>
    <col min="3585" max="3585" width="10" style="95" customWidth="1"/>
    <col min="3586" max="3589" width="7.85546875" style="95" customWidth="1"/>
    <col min="3590" max="3593" width="8.28515625" style="95" customWidth="1"/>
    <col min="3594" max="3598" width="7.42578125" style="95" customWidth="1"/>
    <col min="3599" max="3840" width="11.42578125" style="95"/>
    <col min="3841" max="3841" width="10" style="95" customWidth="1"/>
    <col min="3842" max="3845" width="7.85546875" style="95" customWidth="1"/>
    <col min="3846" max="3849" width="8.28515625" style="95" customWidth="1"/>
    <col min="3850" max="3854" width="7.42578125" style="95" customWidth="1"/>
    <col min="3855" max="4096" width="11.42578125" style="95"/>
    <col min="4097" max="4097" width="10" style="95" customWidth="1"/>
    <col min="4098" max="4101" width="7.85546875" style="95" customWidth="1"/>
    <col min="4102" max="4105" width="8.28515625" style="95" customWidth="1"/>
    <col min="4106" max="4110" width="7.42578125" style="95" customWidth="1"/>
    <col min="4111" max="4352" width="11.42578125" style="95"/>
    <col min="4353" max="4353" width="10" style="95" customWidth="1"/>
    <col min="4354" max="4357" width="7.85546875" style="95" customWidth="1"/>
    <col min="4358" max="4361" width="8.28515625" style="95" customWidth="1"/>
    <col min="4362" max="4366" width="7.42578125" style="95" customWidth="1"/>
    <col min="4367" max="4608" width="11.42578125" style="95"/>
    <col min="4609" max="4609" width="10" style="95" customWidth="1"/>
    <col min="4610" max="4613" width="7.85546875" style="95" customWidth="1"/>
    <col min="4614" max="4617" width="8.28515625" style="95" customWidth="1"/>
    <col min="4618" max="4622" width="7.42578125" style="95" customWidth="1"/>
    <col min="4623" max="4864" width="11.42578125" style="95"/>
    <col min="4865" max="4865" width="10" style="95" customWidth="1"/>
    <col min="4866" max="4869" width="7.85546875" style="95" customWidth="1"/>
    <col min="4870" max="4873" width="8.28515625" style="95" customWidth="1"/>
    <col min="4874" max="4878" width="7.42578125" style="95" customWidth="1"/>
    <col min="4879" max="5120" width="11.42578125" style="95"/>
    <col min="5121" max="5121" width="10" style="95" customWidth="1"/>
    <col min="5122" max="5125" width="7.85546875" style="95" customWidth="1"/>
    <col min="5126" max="5129" width="8.28515625" style="95" customWidth="1"/>
    <col min="5130" max="5134" width="7.42578125" style="95" customWidth="1"/>
    <col min="5135" max="5376" width="11.42578125" style="95"/>
    <col min="5377" max="5377" width="10" style="95" customWidth="1"/>
    <col min="5378" max="5381" width="7.85546875" style="95" customWidth="1"/>
    <col min="5382" max="5385" width="8.28515625" style="95" customWidth="1"/>
    <col min="5386" max="5390" width="7.42578125" style="95" customWidth="1"/>
    <col min="5391" max="5632" width="11.42578125" style="95"/>
    <col min="5633" max="5633" width="10" style="95" customWidth="1"/>
    <col min="5634" max="5637" width="7.85546875" style="95" customWidth="1"/>
    <col min="5638" max="5641" width="8.28515625" style="95" customWidth="1"/>
    <col min="5642" max="5646" width="7.42578125" style="95" customWidth="1"/>
    <col min="5647" max="5888" width="11.42578125" style="95"/>
    <col min="5889" max="5889" width="10" style="95" customWidth="1"/>
    <col min="5890" max="5893" width="7.85546875" style="95" customWidth="1"/>
    <col min="5894" max="5897" width="8.28515625" style="95" customWidth="1"/>
    <col min="5898" max="5902" width="7.42578125" style="95" customWidth="1"/>
    <col min="5903" max="6144" width="11.42578125" style="95"/>
    <col min="6145" max="6145" width="10" style="95" customWidth="1"/>
    <col min="6146" max="6149" width="7.85546875" style="95" customWidth="1"/>
    <col min="6150" max="6153" width="8.28515625" style="95" customWidth="1"/>
    <col min="6154" max="6158" width="7.42578125" style="95" customWidth="1"/>
    <col min="6159" max="6400" width="11.42578125" style="95"/>
    <col min="6401" max="6401" width="10" style="95" customWidth="1"/>
    <col min="6402" max="6405" width="7.85546875" style="95" customWidth="1"/>
    <col min="6406" max="6409" width="8.28515625" style="95" customWidth="1"/>
    <col min="6410" max="6414" width="7.42578125" style="95" customWidth="1"/>
    <col min="6415" max="6656" width="11.42578125" style="95"/>
    <col min="6657" max="6657" width="10" style="95" customWidth="1"/>
    <col min="6658" max="6661" width="7.85546875" style="95" customWidth="1"/>
    <col min="6662" max="6665" width="8.28515625" style="95" customWidth="1"/>
    <col min="6666" max="6670" width="7.42578125" style="95" customWidth="1"/>
    <col min="6671" max="6912" width="11.42578125" style="95"/>
    <col min="6913" max="6913" width="10" style="95" customWidth="1"/>
    <col min="6914" max="6917" width="7.85546875" style="95" customWidth="1"/>
    <col min="6918" max="6921" width="8.28515625" style="95" customWidth="1"/>
    <col min="6922" max="6926" width="7.42578125" style="95" customWidth="1"/>
    <col min="6927" max="7168" width="11.42578125" style="95"/>
    <col min="7169" max="7169" width="10" style="95" customWidth="1"/>
    <col min="7170" max="7173" width="7.85546875" style="95" customWidth="1"/>
    <col min="7174" max="7177" width="8.28515625" style="95" customWidth="1"/>
    <col min="7178" max="7182" width="7.42578125" style="95" customWidth="1"/>
    <col min="7183" max="7424" width="11.42578125" style="95"/>
    <col min="7425" max="7425" width="10" style="95" customWidth="1"/>
    <col min="7426" max="7429" width="7.85546875" style="95" customWidth="1"/>
    <col min="7430" max="7433" width="8.28515625" style="95" customWidth="1"/>
    <col min="7434" max="7438" width="7.42578125" style="95" customWidth="1"/>
    <col min="7439" max="7680" width="11.42578125" style="95"/>
    <col min="7681" max="7681" width="10" style="95" customWidth="1"/>
    <col min="7682" max="7685" width="7.85546875" style="95" customWidth="1"/>
    <col min="7686" max="7689" width="8.28515625" style="95" customWidth="1"/>
    <col min="7690" max="7694" width="7.42578125" style="95" customWidth="1"/>
    <col min="7695" max="7936" width="11.42578125" style="95"/>
    <col min="7937" max="7937" width="10" style="95" customWidth="1"/>
    <col min="7938" max="7941" width="7.85546875" style="95" customWidth="1"/>
    <col min="7942" max="7945" width="8.28515625" style="95" customWidth="1"/>
    <col min="7946" max="7950" width="7.42578125" style="95" customWidth="1"/>
    <col min="7951" max="8192" width="11.42578125" style="95"/>
    <col min="8193" max="8193" width="10" style="95" customWidth="1"/>
    <col min="8194" max="8197" width="7.85546875" style="95" customWidth="1"/>
    <col min="8198" max="8201" width="8.28515625" style="95" customWidth="1"/>
    <col min="8202" max="8206" width="7.42578125" style="95" customWidth="1"/>
    <col min="8207" max="8448" width="11.42578125" style="95"/>
    <col min="8449" max="8449" width="10" style="95" customWidth="1"/>
    <col min="8450" max="8453" width="7.85546875" style="95" customWidth="1"/>
    <col min="8454" max="8457" width="8.28515625" style="95" customWidth="1"/>
    <col min="8458" max="8462" width="7.42578125" style="95" customWidth="1"/>
    <col min="8463" max="8704" width="11.42578125" style="95"/>
    <col min="8705" max="8705" width="10" style="95" customWidth="1"/>
    <col min="8706" max="8709" width="7.85546875" style="95" customWidth="1"/>
    <col min="8710" max="8713" width="8.28515625" style="95" customWidth="1"/>
    <col min="8714" max="8718" width="7.42578125" style="95" customWidth="1"/>
    <col min="8719" max="8960" width="11.42578125" style="95"/>
    <col min="8961" max="8961" width="10" style="95" customWidth="1"/>
    <col min="8962" max="8965" width="7.85546875" style="95" customWidth="1"/>
    <col min="8966" max="8969" width="8.28515625" style="95" customWidth="1"/>
    <col min="8970" max="8974" width="7.42578125" style="95" customWidth="1"/>
    <col min="8975" max="9216" width="11.42578125" style="95"/>
    <col min="9217" max="9217" width="10" style="95" customWidth="1"/>
    <col min="9218" max="9221" width="7.85546875" style="95" customWidth="1"/>
    <col min="9222" max="9225" width="8.28515625" style="95" customWidth="1"/>
    <col min="9226" max="9230" width="7.42578125" style="95" customWidth="1"/>
    <col min="9231" max="9472" width="11.42578125" style="95"/>
    <col min="9473" max="9473" width="10" style="95" customWidth="1"/>
    <col min="9474" max="9477" width="7.85546875" style="95" customWidth="1"/>
    <col min="9478" max="9481" width="8.28515625" style="95" customWidth="1"/>
    <col min="9482" max="9486" width="7.42578125" style="95" customWidth="1"/>
    <col min="9487" max="9728" width="11.42578125" style="95"/>
    <col min="9729" max="9729" width="10" style="95" customWidth="1"/>
    <col min="9730" max="9733" width="7.85546875" style="95" customWidth="1"/>
    <col min="9734" max="9737" width="8.28515625" style="95" customWidth="1"/>
    <col min="9738" max="9742" width="7.42578125" style="95" customWidth="1"/>
    <col min="9743" max="9984" width="11.42578125" style="95"/>
    <col min="9985" max="9985" width="10" style="95" customWidth="1"/>
    <col min="9986" max="9989" width="7.85546875" style="95" customWidth="1"/>
    <col min="9990" max="9993" width="8.28515625" style="95" customWidth="1"/>
    <col min="9994" max="9998" width="7.42578125" style="95" customWidth="1"/>
    <col min="9999" max="10240" width="11.42578125" style="95"/>
    <col min="10241" max="10241" width="10" style="95" customWidth="1"/>
    <col min="10242" max="10245" width="7.85546875" style="95" customWidth="1"/>
    <col min="10246" max="10249" width="8.28515625" style="95" customWidth="1"/>
    <col min="10250" max="10254" width="7.42578125" style="95" customWidth="1"/>
    <col min="10255" max="10496" width="11.42578125" style="95"/>
    <col min="10497" max="10497" width="10" style="95" customWidth="1"/>
    <col min="10498" max="10501" width="7.85546875" style="95" customWidth="1"/>
    <col min="10502" max="10505" width="8.28515625" style="95" customWidth="1"/>
    <col min="10506" max="10510" width="7.42578125" style="95" customWidth="1"/>
    <col min="10511" max="10752" width="11.42578125" style="95"/>
    <col min="10753" max="10753" width="10" style="95" customWidth="1"/>
    <col min="10754" max="10757" width="7.85546875" style="95" customWidth="1"/>
    <col min="10758" max="10761" width="8.28515625" style="95" customWidth="1"/>
    <col min="10762" max="10766" width="7.42578125" style="95" customWidth="1"/>
    <col min="10767" max="11008" width="11.42578125" style="95"/>
    <col min="11009" max="11009" width="10" style="95" customWidth="1"/>
    <col min="11010" max="11013" width="7.85546875" style="95" customWidth="1"/>
    <col min="11014" max="11017" width="8.28515625" style="95" customWidth="1"/>
    <col min="11018" max="11022" width="7.42578125" style="95" customWidth="1"/>
    <col min="11023" max="11264" width="11.42578125" style="95"/>
    <col min="11265" max="11265" width="10" style="95" customWidth="1"/>
    <col min="11266" max="11269" width="7.85546875" style="95" customWidth="1"/>
    <col min="11270" max="11273" width="8.28515625" style="95" customWidth="1"/>
    <col min="11274" max="11278" width="7.42578125" style="95" customWidth="1"/>
    <col min="11279" max="11520" width="11.42578125" style="95"/>
    <col min="11521" max="11521" width="10" style="95" customWidth="1"/>
    <col min="11522" max="11525" width="7.85546875" style="95" customWidth="1"/>
    <col min="11526" max="11529" width="8.28515625" style="95" customWidth="1"/>
    <col min="11530" max="11534" width="7.42578125" style="95" customWidth="1"/>
    <col min="11535" max="11776" width="11.42578125" style="95"/>
    <col min="11777" max="11777" width="10" style="95" customWidth="1"/>
    <col min="11778" max="11781" width="7.85546875" style="95" customWidth="1"/>
    <col min="11782" max="11785" width="8.28515625" style="95" customWidth="1"/>
    <col min="11786" max="11790" width="7.42578125" style="95" customWidth="1"/>
    <col min="11791" max="12032" width="11.42578125" style="95"/>
    <col min="12033" max="12033" width="10" style="95" customWidth="1"/>
    <col min="12034" max="12037" width="7.85546875" style="95" customWidth="1"/>
    <col min="12038" max="12041" width="8.28515625" style="95" customWidth="1"/>
    <col min="12042" max="12046" width="7.42578125" style="95" customWidth="1"/>
    <col min="12047" max="12288" width="11.42578125" style="95"/>
    <col min="12289" max="12289" width="10" style="95" customWidth="1"/>
    <col min="12290" max="12293" width="7.85546875" style="95" customWidth="1"/>
    <col min="12294" max="12297" width="8.28515625" style="95" customWidth="1"/>
    <col min="12298" max="12302" width="7.42578125" style="95" customWidth="1"/>
    <col min="12303" max="12544" width="11.42578125" style="95"/>
    <col min="12545" max="12545" width="10" style="95" customWidth="1"/>
    <col min="12546" max="12549" width="7.85546875" style="95" customWidth="1"/>
    <col min="12550" max="12553" width="8.28515625" style="95" customWidth="1"/>
    <col min="12554" max="12558" width="7.42578125" style="95" customWidth="1"/>
    <col min="12559" max="12800" width="11.42578125" style="95"/>
    <col min="12801" max="12801" width="10" style="95" customWidth="1"/>
    <col min="12802" max="12805" width="7.85546875" style="95" customWidth="1"/>
    <col min="12806" max="12809" width="8.28515625" style="95" customWidth="1"/>
    <col min="12810" max="12814" width="7.42578125" style="95" customWidth="1"/>
    <col min="12815" max="13056" width="11.42578125" style="95"/>
    <col min="13057" max="13057" width="10" style="95" customWidth="1"/>
    <col min="13058" max="13061" width="7.85546875" style="95" customWidth="1"/>
    <col min="13062" max="13065" width="8.28515625" style="95" customWidth="1"/>
    <col min="13066" max="13070" width="7.42578125" style="95" customWidth="1"/>
    <col min="13071" max="13312" width="11.42578125" style="95"/>
    <col min="13313" max="13313" width="10" style="95" customWidth="1"/>
    <col min="13314" max="13317" width="7.85546875" style="95" customWidth="1"/>
    <col min="13318" max="13321" width="8.28515625" style="95" customWidth="1"/>
    <col min="13322" max="13326" width="7.42578125" style="95" customWidth="1"/>
    <col min="13327" max="13568" width="11.42578125" style="95"/>
    <col min="13569" max="13569" width="10" style="95" customWidth="1"/>
    <col min="13570" max="13573" width="7.85546875" style="95" customWidth="1"/>
    <col min="13574" max="13577" width="8.28515625" style="95" customWidth="1"/>
    <col min="13578" max="13582" width="7.42578125" style="95" customWidth="1"/>
    <col min="13583" max="13824" width="11.42578125" style="95"/>
    <col min="13825" max="13825" width="10" style="95" customWidth="1"/>
    <col min="13826" max="13829" width="7.85546875" style="95" customWidth="1"/>
    <col min="13830" max="13833" width="8.28515625" style="95" customWidth="1"/>
    <col min="13834" max="13838" width="7.42578125" style="95" customWidth="1"/>
    <col min="13839" max="14080" width="11.42578125" style="95"/>
    <col min="14081" max="14081" width="10" style="95" customWidth="1"/>
    <col min="14082" max="14085" width="7.85546875" style="95" customWidth="1"/>
    <col min="14086" max="14089" width="8.28515625" style="95" customWidth="1"/>
    <col min="14090" max="14094" width="7.42578125" style="95" customWidth="1"/>
    <col min="14095" max="14336" width="11.42578125" style="95"/>
    <col min="14337" max="14337" width="10" style="95" customWidth="1"/>
    <col min="14338" max="14341" width="7.85546875" style="95" customWidth="1"/>
    <col min="14342" max="14345" width="8.28515625" style="95" customWidth="1"/>
    <col min="14346" max="14350" width="7.42578125" style="95" customWidth="1"/>
    <col min="14351" max="14592" width="11.42578125" style="95"/>
    <col min="14593" max="14593" width="10" style="95" customWidth="1"/>
    <col min="14594" max="14597" width="7.85546875" style="95" customWidth="1"/>
    <col min="14598" max="14601" width="8.28515625" style="95" customWidth="1"/>
    <col min="14602" max="14606" width="7.42578125" style="95" customWidth="1"/>
    <col min="14607" max="14848" width="11.42578125" style="95"/>
    <col min="14849" max="14849" width="10" style="95" customWidth="1"/>
    <col min="14850" max="14853" width="7.85546875" style="95" customWidth="1"/>
    <col min="14854" max="14857" width="8.28515625" style="95" customWidth="1"/>
    <col min="14858" max="14862" width="7.42578125" style="95" customWidth="1"/>
    <col min="14863" max="15104" width="11.42578125" style="95"/>
    <col min="15105" max="15105" width="10" style="95" customWidth="1"/>
    <col min="15106" max="15109" width="7.85546875" style="95" customWidth="1"/>
    <col min="15110" max="15113" width="8.28515625" style="95" customWidth="1"/>
    <col min="15114" max="15118" width="7.42578125" style="95" customWidth="1"/>
    <col min="15119" max="15360" width="11.42578125" style="95"/>
    <col min="15361" max="15361" width="10" style="95" customWidth="1"/>
    <col min="15362" max="15365" width="7.85546875" style="95" customWidth="1"/>
    <col min="15366" max="15369" width="8.28515625" style="95" customWidth="1"/>
    <col min="15370" max="15374" width="7.42578125" style="95" customWidth="1"/>
    <col min="15375" max="15616" width="11.42578125" style="95"/>
    <col min="15617" max="15617" width="10" style="95" customWidth="1"/>
    <col min="15618" max="15621" width="7.85546875" style="95" customWidth="1"/>
    <col min="15622" max="15625" width="8.28515625" style="95" customWidth="1"/>
    <col min="15626" max="15630" width="7.42578125" style="95" customWidth="1"/>
    <col min="15631" max="15872" width="11.42578125" style="95"/>
    <col min="15873" max="15873" width="10" style="95" customWidth="1"/>
    <col min="15874" max="15877" width="7.85546875" style="95" customWidth="1"/>
    <col min="15878" max="15881" width="8.28515625" style="95" customWidth="1"/>
    <col min="15882" max="15886" width="7.42578125" style="95" customWidth="1"/>
    <col min="15887" max="16128" width="11.42578125" style="95"/>
    <col min="16129" max="16129" width="10" style="95" customWidth="1"/>
    <col min="16130" max="16133" width="7.85546875" style="95" customWidth="1"/>
    <col min="16134" max="16137" width="8.28515625" style="95" customWidth="1"/>
    <col min="16138" max="16142" width="7.42578125" style="95" customWidth="1"/>
    <col min="16143" max="16384" width="11.42578125" style="95"/>
  </cols>
  <sheetData>
    <row r="1" spans="1:15" ht="6" customHeight="1"/>
    <row r="2" spans="1:15" ht="15">
      <c r="A2" s="83" t="s">
        <v>213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</row>
    <row r="3" spans="1:15" ht="15">
      <c r="A3" s="541" t="s">
        <v>204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</row>
    <row r="4" spans="1:15" ht="15">
      <c r="A4" s="537" t="s">
        <v>493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</row>
    <row r="5" spans="1:15" ht="15">
      <c r="A5" s="541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O5" s="232"/>
    </row>
    <row r="6" spans="1:15" ht="17.25">
      <c r="A6" s="543" t="s">
        <v>5</v>
      </c>
      <c r="B6" s="543" t="s">
        <v>205</v>
      </c>
      <c r="C6" s="543"/>
      <c r="D6" s="543"/>
      <c r="E6" s="543"/>
      <c r="F6" s="543" t="s">
        <v>206</v>
      </c>
      <c r="G6" s="543"/>
      <c r="H6" s="543"/>
      <c r="I6" s="543"/>
      <c r="J6" s="543" t="s">
        <v>207</v>
      </c>
      <c r="K6" s="543"/>
      <c r="L6" s="543"/>
      <c r="M6" s="543"/>
      <c r="O6" s="179" t="s">
        <v>149</v>
      </c>
    </row>
    <row r="7" spans="1:15" ht="30">
      <c r="A7" s="543"/>
      <c r="B7" s="448" t="s">
        <v>208</v>
      </c>
      <c r="C7" s="448" t="s">
        <v>209</v>
      </c>
      <c r="D7" s="448" t="s">
        <v>210</v>
      </c>
      <c r="E7" s="448" t="s">
        <v>211</v>
      </c>
      <c r="F7" s="448" t="s">
        <v>208</v>
      </c>
      <c r="G7" s="448" t="s">
        <v>209</v>
      </c>
      <c r="H7" s="448" t="s">
        <v>210</v>
      </c>
      <c r="I7" s="448" t="s">
        <v>211</v>
      </c>
      <c r="J7" s="448" t="s">
        <v>208</v>
      </c>
      <c r="K7" s="448" t="s">
        <v>209</v>
      </c>
      <c r="L7" s="448" t="s">
        <v>210</v>
      </c>
      <c r="M7" s="448" t="s">
        <v>211</v>
      </c>
    </row>
    <row r="8" spans="1:15" ht="14.25" customHeight="1">
      <c r="A8" s="233">
        <v>2000</v>
      </c>
      <c r="B8" s="234">
        <v>1112</v>
      </c>
      <c r="C8" s="234">
        <v>51102</v>
      </c>
      <c r="D8" s="234">
        <v>19455</v>
      </c>
      <c r="E8" s="234">
        <v>31647</v>
      </c>
      <c r="F8" s="234">
        <v>680487</v>
      </c>
      <c r="G8" s="234">
        <v>626383</v>
      </c>
      <c r="H8" s="234">
        <v>384119</v>
      </c>
      <c r="I8" s="234">
        <v>242264</v>
      </c>
      <c r="J8" s="235">
        <f t="shared" ref="J8:M22" si="0">+B8/F8*1000</f>
        <v>1.6341237966338813</v>
      </c>
      <c r="K8" s="235">
        <f t="shared" si="0"/>
        <v>81.582673859284185</v>
      </c>
      <c r="L8" s="235">
        <f t="shared" si="0"/>
        <v>50.648366782169063</v>
      </c>
      <c r="M8" s="235">
        <f t="shared" si="0"/>
        <v>130.63022157646205</v>
      </c>
    </row>
    <row r="9" spans="1:15" ht="14.25" customHeight="1">
      <c r="A9" s="233">
        <v>2001</v>
      </c>
      <c r="B9" s="234">
        <v>994</v>
      </c>
      <c r="C9" s="234">
        <v>48047</v>
      </c>
      <c r="D9" s="234">
        <v>18704</v>
      </c>
      <c r="E9" s="234">
        <v>29343</v>
      </c>
      <c r="F9" s="234">
        <v>691218</v>
      </c>
      <c r="G9" s="234">
        <v>636339</v>
      </c>
      <c r="H9" s="234">
        <v>390369</v>
      </c>
      <c r="I9" s="234">
        <v>245970</v>
      </c>
      <c r="J9" s="235">
        <f t="shared" si="0"/>
        <v>1.4380412547126955</v>
      </c>
      <c r="K9" s="235">
        <f t="shared" si="0"/>
        <v>75.505351707187515</v>
      </c>
      <c r="L9" s="235">
        <f t="shared" si="0"/>
        <v>47.913640683558377</v>
      </c>
      <c r="M9" s="235">
        <f t="shared" si="0"/>
        <v>119.29503597999756</v>
      </c>
    </row>
    <row r="10" spans="1:15" ht="14.25" customHeight="1">
      <c r="A10" s="233">
        <v>2002</v>
      </c>
      <c r="B10" s="234">
        <v>1140</v>
      </c>
      <c r="C10" s="234">
        <v>49024</v>
      </c>
      <c r="D10" s="234">
        <v>19677</v>
      </c>
      <c r="E10" s="234">
        <v>29347</v>
      </c>
      <c r="F10" s="234">
        <v>682870</v>
      </c>
      <c r="G10" s="234">
        <v>629650</v>
      </c>
      <c r="H10" s="234">
        <v>385905</v>
      </c>
      <c r="I10" s="234">
        <v>243745</v>
      </c>
      <c r="J10" s="235">
        <f t="shared" si="0"/>
        <v>1.6694246342642085</v>
      </c>
      <c r="K10" s="235">
        <f t="shared" si="0"/>
        <v>77.859128087032474</v>
      </c>
      <c r="L10" s="235">
        <f t="shared" si="0"/>
        <v>50.989233101410974</v>
      </c>
      <c r="M10" s="235">
        <f t="shared" si="0"/>
        <v>120.40041847012246</v>
      </c>
    </row>
    <row r="11" spans="1:15" ht="14.25" customHeight="1">
      <c r="A11" s="233">
        <v>2003</v>
      </c>
      <c r="B11" s="234">
        <v>1129</v>
      </c>
      <c r="C11" s="234">
        <v>47628</v>
      </c>
      <c r="D11" s="234">
        <v>19063</v>
      </c>
      <c r="E11" s="234">
        <v>28565</v>
      </c>
      <c r="F11" s="234">
        <v>690011</v>
      </c>
      <c r="G11" s="234">
        <v>637165</v>
      </c>
      <c r="H11" s="234">
        <v>390233</v>
      </c>
      <c r="I11" s="234">
        <v>246932</v>
      </c>
      <c r="J11" s="235">
        <f t="shared" si="0"/>
        <v>1.6362057996176873</v>
      </c>
      <c r="K11" s="235">
        <f t="shared" si="0"/>
        <v>74.749868558379703</v>
      </c>
      <c r="L11" s="235">
        <f t="shared" si="0"/>
        <v>48.850302255319257</v>
      </c>
      <c r="M11" s="235">
        <f t="shared" si="0"/>
        <v>115.6796203003256</v>
      </c>
    </row>
    <row r="12" spans="1:15" ht="14.25" customHeight="1">
      <c r="A12" s="233">
        <v>2004</v>
      </c>
      <c r="B12" s="234">
        <v>1114</v>
      </c>
      <c r="C12" s="234">
        <v>46300</v>
      </c>
      <c r="D12" s="234">
        <v>18371</v>
      </c>
      <c r="E12" s="234">
        <v>27929</v>
      </c>
      <c r="F12" s="234">
        <v>697262</v>
      </c>
      <c r="G12" s="234">
        <v>644822</v>
      </c>
      <c r="H12" s="234">
        <v>394640</v>
      </c>
      <c r="I12" s="234">
        <v>250182</v>
      </c>
      <c r="J12" s="235">
        <f t="shared" si="0"/>
        <v>1.5976777739214241</v>
      </c>
      <c r="K12" s="235">
        <f t="shared" si="0"/>
        <v>71.802761072047787</v>
      </c>
      <c r="L12" s="235">
        <f t="shared" si="0"/>
        <v>46.551287249138454</v>
      </c>
      <c r="M12" s="235">
        <f t="shared" si="0"/>
        <v>111.6347299166207</v>
      </c>
    </row>
    <row r="13" spans="1:15" ht="14.25" customHeight="1">
      <c r="A13" s="233">
        <v>2005</v>
      </c>
      <c r="B13" s="234">
        <v>1043</v>
      </c>
      <c r="C13" s="234">
        <v>46390</v>
      </c>
      <c r="D13" s="234">
        <v>18533</v>
      </c>
      <c r="E13" s="234">
        <v>27857</v>
      </c>
      <c r="F13" s="234">
        <v>720213</v>
      </c>
      <c r="G13" s="234">
        <v>667073</v>
      </c>
      <c r="H13" s="234">
        <v>408018</v>
      </c>
      <c r="I13" s="234">
        <v>259055</v>
      </c>
      <c r="J13" s="235">
        <f t="shared" si="0"/>
        <v>1.4481826903985349</v>
      </c>
      <c r="K13" s="235">
        <f t="shared" si="0"/>
        <v>69.542613776902982</v>
      </c>
      <c r="L13" s="235">
        <f t="shared" si="0"/>
        <v>45.422015695385987</v>
      </c>
      <c r="M13" s="235">
        <f t="shared" si="0"/>
        <v>107.5331493312231</v>
      </c>
    </row>
    <row r="14" spans="1:15" ht="14.25" customHeight="1">
      <c r="A14" s="233">
        <v>2006</v>
      </c>
      <c r="B14" s="234">
        <v>1356</v>
      </c>
      <c r="C14" s="234">
        <v>51834</v>
      </c>
      <c r="D14" s="234">
        <v>21092</v>
      </c>
      <c r="E14" s="234">
        <v>30742</v>
      </c>
      <c r="F14" s="234">
        <v>727787</v>
      </c>
      <c r="G14" s="234">
        <v>675065</v>
      </c>
      <c r="H14" s="234">
        <v>412603</v>
      </c>
      <c r="I14" s="234">
        <v>262462</v>
      </c>
      <c r="J14" s="235">
        <f t="shared" si="0"/>
        <v>1.8631824970767548</v>
      </c>
      <c r="K14" s="235">
        <f t="shared" si="0"/>
        <v>76.783717123536249</v>
      </c>
      <c r="L14" s="235">
        <f t="shared" si="0"/>
        <v>51.119356863619508</v>
      </c>
      <c r="M14" s="235">
        <f t="shared" si="0"/>
        <v>117.12933681828227</v>
      </c>
    </row>
    <row r="15" spans="1:15" ht="14.25" customHeight="1">
      <c r="A15" s="233">
        <v>2007</v>
      </c>
      <c r="B15" s="234">
        <v>1570</v>
      </c>
      <c r="C15" s="234">
        <v>54653</v>
      </c>
      <c r="D15" s="234">
        <v>22821</v>
      </c>
      <c r="E15" s="234">
        <v>31832</v>
      </c>
      <c r="F15" s="234">
        <v>735487</v>
      </c>
      <c r="G15" s="234">
        <v>683185</v>
      </c>
      <c r="H15" s="234">
        <v>417257</v>
      </c>
      <c r="I15" s="234">
        <v>265928</v>
      </c>
      <c r="J15" s="235">
        <f t="shared" si="0"/>
        <v>2.1346400412243862</v>
      </c>
      <c r="K15" s="235">
        <f t="shared" si="0"/>
        <v>79.997365281731888</v>
      </c>
      <c r="L15" s="235">
        <f t="shared" si="0"/>
        <v>54.692911083576789</v>
      </c>
      <c r="M15" s="235">
        <f t="shared" si="0"/>
        <v>119.70157335820222</v>
      </c>
    </row>
    <row r="16" spans="1:15" ht="14.25" customHeight="1">
      <c r="A16" s="233">
        <v>2008</v>
      </c>
      <c r="B16" s="234">
        <v>1759</v>
      </c>
      <c r="C16" s="234">
        <v>57416</v>
      </c>
      <c r="D16" s="234">
        <v>24699</v>
      </c>
      <c r="E16" s="234">
        <v>32717</v>
      </c>
      <c r="F16" s="234">
        <v>743319</v>
      </c>
      <c r="G16" s="234">
        <v>691444</v>
      </c>
      <c r="H16" s="234">
        <v>421990</v>
      </c>
      <c r="I16" s="234">
        <v>269454</v>
      </c>
      <c r="J16" s="235">
        <f t="shared" si="0"/>
        <v>2.3664133433963079</v>
      </c>
      <c r="K16" s="235">
        <f t="shared" si="0"/>
        <v>83.037816511532384</v>
      </c>
      <c r="L16" s="235">
        <f t="shared" si="0"/>
        <v>58.529822981587245</v>
      </c>
      <c r="M16" s="235">
        <f t="shared" si="0"/>
        <v>121.41961151068458</v>
      </c>
    </row>
    <row r="17" spans="1:13" ht="14.25" customHeight="1">
      <c r="A17" s="233">
        <v>2009</v>
      </c>
      <c r="B17" s="234">
        <v>2083</v>
      </c>
      <c r="C17" s="234">
        <v>60623</v>
      </c>
      <c r="D17" s="234">
        <v>26597</v>
      </c>
      <c r="E17" s="234">
        <v>34026</v>
      </c>
      <c r="F17" s="234">
        <v>751301</v>
      </c>
      <c r="G17" s="234">
        <v>699825</v>
      </c>
      <c r="H17" s="234">
        <v>426791</v>
      </c>
      <c r="I17" s="234">
        <v>273034</v>
      </c>
      <c r="J17" s="235">
        <f t="shared" si="0"/>
        <v>2.7725239284920424</v>
      </c>
      <c r="K17" s="235">
        <f t="shared" si="0"/>
        <v>86.625942199835677</v>
      </c>
      <c r="L17" s="235">
        <f t="shared" si="0"/>
        <v>62.31855873249436</v>
      </c>
      <c r="M17" s="235">
        <f t="shared" si="0"/>
        <v>124.62184196839954</v>
      </c>
    </row>
    <row r="18" spans="1:13" ht="14.25" customHeight="1">
      <c r="A18" s="233">
        <v>2010</v>
      </c>
      <c r="B18" s="234">
        <v>2123</v>
      </c>
      <c r="C18" s="234">
        <v>59282</v>
      </c>
      <c r="D18" s="234">
        <v>26719</v>
      </c>
      <c r="E18" s="234">
        <v>32563</v>
      </c>
      <c r="F18" s="234">
        <v>759419</v>
      </c>
      <c r="G18" s="234">
        <v>708354</v>
      </c>
      <c r="H18" s="234">
        <v>431673</v>
      </c>
      <c r="I18" s="234">
        <v>276681</v>
      </c>
      <c r="J18" s="235">
        <f t="shared" si="0"/>
        <v>2.7955581832953875</v>
      </c>
      <c r="K18" s="235">
        <f t="shared" si="0"/>
        <v>83.689793521318435</v>
      </c>
      <c r="L18" s="235">
        <f t="shared" si="0"/>
        <v>61.896389164946612</v>
      </c>
      <c r="M18" s="235">
        <f t="shared" si="0"/>
        <v>117.69149309132177</v>
      </c>
    </row>
    <row r="19" spans="1:13" ht="14.25" customHeight="1">
      <c r="A19" s="233">
        <v>2011</v>
      </c>
      <c r="B19" s="234">
        <v>2171</v>
      </c>
      <c r="C19" s="234">
        <v>60331</v>
      </c>
      <c r="D19" s="234">
        <v>27106</v>
      </c>
      <c r="E19" s="234">
        <v>33225</v>
      </c>
      <c r="F19" s="234">
        <v>767937</v>
      </c>
      <c r="G19" s="234">
        <v>718139</v>
      </c>
      <c r="H19" s="234">
        <v>437482</v>
      </c>
      <c r="I19" s="234">
        <v>280657</v>
      </c>
      <c r="J19" s="235">
        <f t="shared" si="0"/>
        <v>2.8270548235076571</v>
      </c>
      <c r="K19" s="235">
        <f t="shared" si="0"/>
        <v>84.010198582725621</v>
      </c>
      <c r="L19" s="235">
        <f t="shared" si="0"/>
        <v>61.959120603819123</v>
      </c>
      <c r="M19" s="235">
        <f t="shared" si="0"/>
        <v>118.38293717954656</v>
      </c>
    </row>
    <row r="20" spans="1:13" ht="14.25" customHeight="1">
      <c r="A20" s="233">
        <v>2012</v>
      </c>
      <c r="B20" s="234">
        <v>2394</v>
      </c>
      <c r="C20" s="234">
        <v>61105</v>
      </c>
      <c r="D20" s="234">
        <v>27720</v>
      </c>
      <c r="E20" s="234">
        <v>33385</v>
      </c>
      <c r="F20" s="234">
        <v>776061</v>
      </c>
      <c r="G20" s="234">
        <v>727743</v>
      </c>
      <c r="H20" s="234">
        <v>443098</v>
      </c>
      <c r="I20" s="234">
        <v>284645</v>
      </c>
      <c r="J20" s="235">
        <f t="shared" si="0"/>
        <v>3.0848090549583089</v>
      </c>
      <c r="K20" s="235">
        <f t="shared" si="0"/>
        <v>83.965081079447003</v>
      </c>
      <c r="L20" s="235">
        <f t="shared" si="0"/>
        <v>62.559524078194883</v>
      </c>
      <c r="M20" s="235">
        <f t="shared" si="0"/>
        <v>117.28644451861091</v>
      </c>
    </row>
    <row r="21" spans="1:13" ht="14.25" customHeight="1">
      <c r="A21" s="233">
        <v>2013</v>
      </c>
      <c r="B21" s="234">
        <v>1967</v>
      </c>
      <c r="C21" s="234">
        <v>53754</v>
      </c>
      <c r="D21" s="234">
        <v>23868</v>
      </c>
      <c r="E21" s="234">
        <v>29886</v>
      </c>
      <c r="F21" s="234">
        <v>783725</v>
      </c>
      <c r="G21" s="234">
        <v>737082</v>
      </c>
      <c r="H21" s="234">
        <v>448539</v>
      </c>
      <c r="I21" s="234">
        <v>288543</v>
      </c>
      <c r="J21" s="235">
        <f t="shared" si="0"/>
        <v>2.5098089253245717</v>
      </c>
      <c r="K21" s="235">
        <f t="shared" si="0"/>
        <v>72.928113832653622</v>
      </c>
      <c r="L21" s="235">
        <f t="shared" si="0"/>
        <v>53.212764107468921</v>
      </c>
      <c r="M21" s="235">
        <f t="shared" si="0"/>
        <v>103.57555026460527</v>
      </c>
    </row>
    <row r="22" spans="1:13" ht="14.25" customHeight="1">
      <c r="A22" s="233" t="s">
        <v>212</v>
      </c>
      <c r="B22" s="234">
        <v>1515</v>
      </c>
      <c r="C22" s="234">
        <v>41451</v>
      </c>
      <c r="D22" s="234">
        <v>17769</v>
      </c>
      <c r="E22" s="234">
        <v>23682</v>
      </c>
      <c r="F22" s="234">
        <v>790883</v>
      </c>
      <c r="G22" s="234">
        <v>746133</v>
      </c>
      <c r="H22" s="234">
        <v>453819</v>
      </c>
      <c r="I22" s="234">
        <v>292314</v>
      </c>
      <c r="J22" s="235">
        <f t="shared" si="0"/>
        <v>1.9155804335154505</v>
      </c>
      <c r="K22" s="235">
        <f t="shared" si="0"/>
        <v>55.554438685864312</v>
      </c>
      <c r="L22" s="235">
        <f t="shared" si="0"/>
        <v>39.154376524561549</v>
      </c>
      <c r="M22" s="235">
        <f t="shared" si="0"/>
        <v>81.015620189248537</v>
      </c>
    </row>
    <row r="23" spans="1:13" s="236" customFormat="1" ht="12" customHeight="1">
      <c r="A23" s="237" t="s">
        <v>439</v>
      </c>
    </row>
    <row r="24" spans="1:13" s="236" customFormat="1" ht="12" customHeight="1">
      <c r="A24" s="545" t="s">
        <v>440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</row>
    <row r="25" spans="1:13" s="236" customFormat="1" ht="12" customHeight="1">
      <c r="A25" s="545" t="s">
        <v>441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</row>
    <row r="26" spans="1:13" s="236" customFormat="1" ht="12" customHeight="1">
      <c r="A26" s="545" t="s">
        <v>442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</row>
    <row r="27" spans="1:13" s="236" customFormat="1" ht="12" customHeight="1">
      <c r="A27" s="545" t="s">
        <v>443</v>
      </c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</row>
    <row r="28" spans="1:13" s="236" customFormat="1" ht="12" customHeight="1">
      <c r="A28" s="545" t="s">
        <v>444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</row>
    <row r="29" spans="1:13" s="236" customFormat="1" ht="12">
      <c r="A29" s="544" t="s">
        <v>445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</row>
    <row r="30" spans="1:13" s="236" customFormat="1" ht="12">
      <c r="A30" s="544" t="s">
        <v>446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</row>
    <row r="32" spans="1:13" s="236" customFormat="1" ht="12"/>
  </sheetData>
  <mergeCells count="14">
    <mergeCell ref="A30:M30"/>
    <mergeCell ref="A24:M24"/>
    <mergeCell ref="A25:M25"/>
    <mergeCell ref="A26:M26"/>
    <mergeCell ref="A27:M27"/>
    <mergeCell ref="A28:M28"/>
    <mergeCell ref="A29:M29"/>
    <mergeCell ref="A3:M3"/>
    <mergeCell ref="A4:M4"/>
    <mergeCell ref="A5:M5"/>
    <mergeCell ref="A6:A7"/>
    <mergeCell ref="B6:E6"/>
    <mergeCell ref="F6:I6"/>
    <mergeCell ref="J6:M6"/>
  </mergeCells>
  <hyperlinks>
    <hyperlink ref="O6" location="ÍNDICE!A22" display="ÍNDICE"/>
  </hyperlinks>
  <printOptions horizontalCentered="1"/>
  <pageMargins left="0.19685039370078741" right="0.19685039370078741" top="1.1811023622047245" bottom="0" header="0.19685039370078741" footer="0.19685039370078741"/>
  <pageSetup firstPageNumber="31" orientation="landscape" useFirstPageNumber="1" r:id="rId1"/>
  <headerFooter scaleWithDoc="0">
    <oddHeader>&amp;C&amp;G</oddHeader>
    <oddFooter>&amp;C&amp;"Arial,Normal"&amp;8&amp;P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topLeftCell="E1" workbookViewId="0">
      <selection activeCell="W6" sqref="W6"/>
    </sheetView>
  </sheetViews>
  <sheetFormatPr baseColWidth="10" defaultRowHeight="12"/>
  <cols>
    <col min="1" max="1" width="8.42578125" style="238" customWidth="1"/>
    <col min="2" max="21" width="9.42578125" style="238" customWidth="1"/>
    <col min="22" max="256" width="11.42578125" style="238"/>
    <col min="257" max="257" width="7.28515625" style="238" customWidth="1"/>
    <col min="258" max="258" width="5.85546875" style="238" customWidth="1"/>
    <col min="259" max="263" width="6.28515625" style="238" customWidth="1"/>
    <col min="264" max="266" width="6" style="238" customWidth="1"/>
    <col min="267" max="267" width="7.7109375" style="238" customWidth="1"/>
    <col min="268" max="269" width="6.140625" style="238" customWidth="1"/>
    <col min="270" max="270" width="6" style="238" customWidth="1"/>
    <col min="271" max="271" width="6.42578125" style="238" customWidth="1"/>
    <col min="272" max="272" width="6.140625" style="238" customWidth="1"/>
    <col min="273" max="273" width="6.42578125" style="238" customWidth="1"/>
    <col min="274" max="274" width="6.28515625" style="238" customWidth="1"/>
    <col min="275" max="276" width="6.42578125" style="238" customWidth="1"/>
    <col min="277" max="277" width="8.140625" style="238" customWidth="1"/>
    <col min="278" max="512" width="11.42578125" style="238"/>
    <col min="513" max="513" width="7.28515625" style="238" customWidth="1"/>
    <col min="514" max="514" width="5.85546875" style="238" customWidth="1"/>
    <col min="515" max="519" width="6.28515625" style="238" customWidth="1"/>
    <col min="520" max="522" width="6" style="238" customWidth="1"/>
    <col min="523" max="523" width="7.7109375" style="238" customWidth="1"/>
    <col min="524" max="525" width="6.140625" style="238" customWidth="1"/>
    <col min="526" max="526" width="6" style="238" customWidth="1"/>
    <col min="527" max="527" width="6.42578125" style="238" customWidth="1"/>
    <col min="528" max="528" width="6.140625" style="238" customWidth="1"/>
    <col min="529" max="529" width="6.42578125" style="238" customWidth="1"/>
    <col min="530" max="530" width="6.28515625" style="238" customWidth="1"/>
    <col min="531" max="532" width="6.42578125" style="238" customWidth="1"/>
    <col min="533" max="533" width="8.140625" style="238" customWidth="1"/>
    <col min="534" max="768" width="11.42578125" style="238"/>
    <col min="769" max="769" width="7.28515625" style="238" customWidth="1"/>
    <col min="770" max="770" width="5.85546875" style="238" customWidth="1"/>
    <col min="771" max="775" width="6.28515625" style="238" customWidth="1"/>
    <col min="776" max="778" width="6" style="238" customWidth="1"/>
    <col min="779" max="779" width="7.7109375" style="238" customWidth="1"/>
    <col min="780" max="781" width="6.140625" style="238" customWidth="1"/>
    <col min="782" max="782" width="6" style="238" customWidth="1"/>
    <col min="783" max="783" width="6.42578125" style="238" customWidth="1"/>
    <col min="784" max="784" width="6.140625" style="238" customWidth="1"/>
    <col min="785" max="785" width="6.42578125" style="238" customWidth="1"/>
    <col min="786" max="786" width="6.28515625" style="238" customWidth="1"/>
    <col min="787" max="788" width="6.42578125" style="238" customWidth="1"/>
    <col min="789" max="789" width="8.140625" style="238" customWidth="1"/>
    <col min="790" max="1024" width="11.42578125" style="238"/>
    <col min="1025" max="1025" width="7.28515625" style="238" customWidth="1"/>
    <col min="1026" max="1026" width="5.85546875" style="238" customWidth="1"/>
    <col min="1027" max="1031" width="6.28515625" style="238" customWidth="1"/>
    <col min="1032" max="1034" width="6" style="238" customWidth="1"/>
    <col min="1035" max="1035" width="7.7109375" style="238" customWidth="1"/>
    <col min="1036" max="1037" width="6.140625" style="238" customWidth="1"/>
    <col min="1038" max="1038" width="6" style="238" customWidth="1"/>
    <col min="1039" max="1039" width="6.42578125" style="238" customWidth="1"/>
    <col min="1040" max="1040" width="6.140625" style="238" customWidth="1"/>
    <col min="1041" max="1041" width="6.42578125" style="238" customWidth="1"/>
    <col min="1042" max="1042" width="6.28515625" style="238" customWidth="1"/>
    <col min="1043" max="1044" width="6.42578125" style="238" customWidth="1"/>
    <col min="1045" max="1045" width="8.140625" style="238" customWidth="1"/>
    <col min="1046" max="1280" width="11.42578125" style="238"/>
    <col min="1281" max="1281" width="7.28515625" style="238" customWidth="1"/>
    <col min="1282" max="1282" width="5.85546875" style="238" customWidth="1"/>
    <col min="1283" max="1287" width="6.28515625" style="238" customWidth="1"/>
    <col min="1288" max="1290" width="6" style="238" customWidth="1"/>
    <col min="1291" max="1291" width="7.7109375" style="238" customWidth="1"/>
    <col min="1292" max="1293" width="6.140625" style="238" customWidth="1"/>
    <col min="1294" max="1294" width="6" style="238" customWidth="1"/>
    <col min="1295" max="1295" width="6.42578125" style="238" customWidth="1"/>
    <col min="1296" max="1296" width="6.140625" style="238" customWidth="1"/>
    <col min="1297" max="1297" width="6.42578125" style="238" customWidth="1"/>
    <col min="1298" max="1298" width="6.28515625" style="238" customWidth="1"/>
    <col min="1299" max="1300" width="6.42578125" style="238" customWidth="1"/>
    <col min="1301" max="1301" width="8.140625" style="238" customWidth="1"/>
    <col min="1302" max="1536" width="11.42578125" style="238"/>
    <col min="1537" max="1537" width="7.28515625" style="238" customWidth="1"/>
    <col min="1538" max="1538" width="5.85546875" style="238" customWidth="1"/>
    <col min="1539" max="1543" width="6.28515625" style="238" customWidth="1"/>
    <col min="1544" max="1546" width="6" style="238" customWidth="1"/>
    <col min="1547" max="1547" width="7.7109375" style="238" customWidth="1"/>
    <col min="1548" max="1549" width="6.140625" style="238" customWidth="1"/>
    <col min="1550" max="1550" width="6" style="238" customWidth="1"/>
    <col min="1551" max="1551" width="6.42578125" style="238" customWidth="1"/>
    <col min="1552" max="1552" width="6.140625" style="238" customWidth="1"/>
    <col min="1553" max="1553" width="6.42578125" style="238" customWidth="1"/>
    <col min="1554" max="1554" width="6.28515625" style="238" customWidth="1"/>
    <col min="1555" max="1556" width="6.42578125" style="238" customWidth="1"/>
    <col min="1557" max="1557" width="8.140625" style="238" customWidth="1"/>
    <col min="1558" max="1792" width="11.42578125" style="238"/>
    <col min="1793" max="1793" width="7.28515625" style="238" customWidth="1"/>
    <col min="1794" max="1794" width="5.85546875" style="238" customWidth="1"/>
    <col min="1795" max="1799" width="6.28515625" style="238" customWidth="1"/>
    <col min="1800" max="1802" width="6" style="238" customWidth="1"/>
    <col min="1803" max="1803" width="7.7109375" style="238" customWidth="1"/>
    <col min="1804" max="1805" width="6.140625" style="238" customWidth="1"/>
    <col min="1806" max="1806" width="6" style="238" customWidth="1"/>
    <col min="1807" max="1807" width="6.42578125" style="238" customWidth="1"/>
    <col min="1808" max="1808" width="6.140625" style="238" customWidth="1"/>
    <col min="1809" max="1809" width="6.42578125" style="238" customWidth="1"/>
    <col min="1810" max="1810" width="6.28515625" style="238" customWidth="1"/>
    <col min="1811" max="1812" width="6.42578125" style="238" customWidth="1"/>
    <col min="1813" max="1813" width="8.140625" style="238" customWidth="1"/>
    <col min="1814" max="2048" width="11.42578125" style="238"/>
    <col min="2049" max="2049" width="7.28515625" style="238" customWidth="1"/>
    <col min="2050" max="2050" width="5.85546875" style="238" customWidth="1"/>
    <col min="2051" max="2055" width="6.28515625" style="238" customWidth="1"/>
    <col min="2056" max="2058" width="6" style="238" customWidth="1"/>
    <col min="2059" max="2059" width="7.7109375" style="238" customWidth="1"/>
    <col min="2060" max="2061" width="6.140625" style="238" customWidth="1"/>
    <col min="2062" max="2062" width="6" style="238" customWidth="1"/>
    <col min="2063" max="2063" width="6.42578125" style="238" customWidth="1"/>
    <col min="2064" max="2064" width="6.140625" style="238" customWidth="1"/>
    <col min="2065" max="2065" width="6.42578125" style="238" customWidth="1"/>
    <col min="2066" max="2066" width="6.28515625" style="238" customWidth="1"/>
    <col min="2067" max="2068" width="6.42578125" style="238" customWidth="1"/>
    <col min="2069" max="2069" width="8.140625" style="238" customWidth="1"/>
    <col min="2070" max="2304" width="11.42578125" style="238"/>
    <col min="2305" max="2305" width="7.28515625" style="238" customWidth="1"/>
    <col min="2306" max="2306" width="5.85546875" style="238" customWidth="1"/>
    <col min="2307" max="2311" width="6.28515625" style="238" customWidth="1"/>
    <col min="2312" max="2314" width="6" style="238" customWidth="1"/>
    <col min="2315" max="2315" width="7.7109375" style="238" customWidth="1"/>
    <col min="2316" max="2317" width="6.140625" style="238" customWidth="1"/>
    <col min="2318" max="2318" width="6" style="238" customWidth="1"/>
    <col min="2319" max="2319" width="6.42578125" style="238" customWidth="1"/>
    <col min="2320" max="2320" width="6.140625" style="238" customWidth="1"/>
    <col min="2321" max="2321" width="6.42578125" style="238" customWidth="1"/>
    <col min="2322" max="2322" width="6.28515625" style="238" customWidth="1"/>
    <col min="2323" max="2324" width="6.42578125" style="238" customWidth="1"/>
    <col min="2325" max="2325" width="8.140625" style="238" customWidth="1"/>
    <col min="2326" max="2560" width="11.42578125" style="238"/>
    <col min="2561" max="2561" width="7.28515625" style="238" customWidth="1"/>
    <col min="2562" max="2562" width="5.85546875" style="238" customWidth="1"/>
    <col min="2563" max="2567" width="6.28515625" style="238" customWidth="1"/>
    <col min="2568" max="2570" width="6" style="238" customWidth="1"/>
    <col min="2571" max="2571" width="7.7109375" style="238" customWidth="1"/>
    <col min="2572" max="2573" width="6.140625" style="238" customWidth="1"/>
    <col min="2574" max="2574" width="6" style="238" customWidth="1"/>
    <col min="2575" max="2575" width="6.42578125" style="238" customWidth="1"/>
    <col min="2576" max="2576" width="6.140625" style="238" customWidth="1"/>
    <col min="2577" max="2577" width="6.42578125" style="238" customWidth="1"/>
    <col min="2578" max="2578" width="6.28515625" style="238" customWidth="1"/>
    <col min="2579" max="2580" width="6.42578125" style="238" customWidth="1"/>
    <col min="2581" max="2581" width="8.140625" style="238" customWidth="1"/>
    <col min="2582" max="2816" width="11.42578125" style="238"/>
    <col min="2817" max="2817" width="7.28515625" style="238" customWidth="1"/>
    <col min="2818" max="2818" width="5.85546875" style="238" customWidth="1"/>
    <col min="2819" max="2823" width="6.28515625" style="238" customWidth="1"/>
    <col min="2824" max="2826" width="6" style="238" customWidth="1"/>
    <col min="2827" max="2827" width="7.7109375" style="238" customWidth="1"/>
    <col min="2828" max="2829" width="6.140625" style="238" customWidth="1"/>
    <col min="2830" max="2830" width="6" style="238" customWidth="1"/>
    <col min="2831" max="2831" width="6.42578125" style="238" customWidth="1"/>
    <col min="2832" max="2832" width="6.140625" style="238" customWidth="1"/>
    <col min="2833" max="2833" width="6.42578125" style="238" customWidth="1"/>
    <col min="2834" max="2834" width="6.28515625" style="238" customWidth="1"/>
    <col min="2835" max="2836" width="6.42578125" style="238" customWidth="1"/>
    <col min="2837" max="2837" width="8.140625" style="238" customWidth="1"/>
    <col min="2838" max="3072" width="11.42578125" style="238"/>
    <col min="3073" max="3073" width="7.28515625" style="238" customWidth="1"/>
    <col min="3074" max="3074" width="5.85546875" style="238" customWidth="1"/>
    <col min="3075" max="3079" width="6.28515625" style="238" customWidth="1"/>
    <col min="3080" max="3082" width="6" style="238" customWidth="1"/>
    <col min="3083" max="3083" width="7.7109375" style="238" customWidth="1"/>
    <col min="3084" max="3085" width="6.140625" style="238" customWidth="1"/>
    <col min="3086" max="3086" width="6" style="238" customWidth="1"/>
    <col min="3087" max="3087" width="6.42578125" style="238" customWidth="1"/>
    <col min="3088" max="3088" width="6.140625" style="238" customWidth="1"/>
    <col min="3089" max="3089" width="6.42578125" style="238" customWidth="1"/>
    <col min="3090" max="3090" width="6.28515625" style="238" customWidth="1"/>
    <col min="3091" max="3092" width="6.42578125" style="238" customWidth="1"/>
    <col min="3093" max="3093" width="8.140625" style="238" customWidth="1"/>
    <col min="3094" max="3328" width="11.42578125" style="238"/>
    <col min="3329" max="3329" width="7.28515625" style="238" customWidth="1"/>
    <col min="3330" max="3330" width="5.85546875" style="238" customWidth="1"/>
    <col min="3331" max="3335" width="6.28515625" style="238" customWidth="1"/>
    <col min="3336" max="3338" width="6" style="238" customWidth="1"/>
    <col min="3339" max="3339" width="7.7109375" style="238" customWidth="1"/>
    <col min="3340" max="3341" width="6.140625" style="238" customWidth="1"/>
    <col min="3342" max="3342" width="6" style="238" customWidth="1"/>
    <col min="3343" max="3343" width="6.42578125" style="238" customWidth="1"/>
    <col min="3344" max="3344" width="6.140625" style="238" customWidth="1"/>
    <col min="3345" max="3345" width="6.42578125" style="238" customWidth="1"/>
    <col min="3346" max="3346" width="6.28515625" style="238" customWidth="1"/>
    <col min="3347" max="3348" width="6.42578125" style="238" customWidth="1"/>
    <col min="3349" max="3349" width="8.140625" style="238" customWidth="1"/>
    <col min="3350" max="3584" width="11.42578125" style="238"/>
    <col min="3585" max="3585" width="7.28515625" style="238" customWidth="1"/>
    <col min="3586" max="3586" width="5.85546875" style="238" customWidth="1"/>
    <col min="3587" max="3591" width="6.28515625" style="238" customWidth="1"/>
    <col min="3592" max="3594" width="6" style="238" customWidth="1"/>
    <col min="3595" max="3595" width="7.7109375" style="238" customWidth="1"/>
    <col min="3596" max="3597" width="6.140625" style="238" customWidth="1"/>
    <col min="3598" max="3598" width="6" style="238" customWidth="1"/>
    <col min="3599" max="3599" width="6.42578125" style="238" customWidth="1"/>
    <col min="3600" max="3600" width="6.140625" style="238" customWidth="1"/>
    <col min="3601" max="3601" width="6.42578125" style="238" customWidth="1"/>
    <col min="3602" max="3602" width="6.28515625" style="238" customWidth="1"/>
    <col min="3603" max="3604" width="6.42578125" style="238" customWidth="1"/>
    <col min="3605" max="3605" width="8.140625" style="238" customWidth="1"/>
    <col min="3606" max="3840" width="11.42578125" style="238"/>
    <col min="3841" max="3841" width="7.28515625" style="238" customWidth="1"/>
    <col min="3842" max="3842" width="5.85546875" style="238" customWidth="1"/>
    <col min="3843" max="3847" width="6.28515625" style="238" customWidth="1"/>
    <col min="3848" max="3850" width="6" style="238" customWidth="1"/>
    <col min="3851" max="3851" width="7.7109375" style="238" customWidth="1"/>
    <col min="3852" max="3853" width="6.140625" style="238" customWidth="1"/>
    <col min="3854" max="3854" width="6" style="238" customWidth="1"/>
    <col min="3855" max="3855" width="6.42578125" style="238" customWidth="1"/>
    <col min="3856" max="3856" width="6.140625" style="238" customWidth="1"/>
    <col min="3857" max="3857" width="6.42578125" style="238" customWidth="1"/>
    <col min="3858" max="3858" width="6.28515625" style="238" customWidth="1"/>
    <col min="3859" max="3860" width="6.42578125" style="238" customWidth="1"/>
    <col min="3861" max="3861" width="8.140625" style="238" customWidth="1"/>
    <col min="3862" max="4096" width="11.42578125" style="238"/>
    <col min="4097" max="4097" width="7.28515625" style="238" customWidth="1"/>
    <col min="4098" max="4098" width="5.85546875" style="238" customWidth="1"/>
    <col min="4099" max="4103" width="6.28515625" style="238" customWidth="1"/>
    <col min="4104" max="4106" width="6" style="238" customWidth="1"/>
    <col min="4107" max="4107" width="7.7109375" style="238" customWidth="1"/>
    <col min="4108" max="4109" width="6.140625" style="238" customWidth="1"/>
    <col min="4110" max="4110" width="6" style="238" customWidth="1"/>
    <col min="4111" max="4111" width="6.42578125" style="238" customWidth="1"/>
    <col min="4112" max="4112" width="6.140625" style="238" customWidth="1"/>
    <col min="4113" max="4113" width="6.42578125" style="238" customWidth="1"/>
    <col min="4114" max="4114" width="6.28515625" style="238" customWidth="1"/>
    <col min="4115" max="4116" width="6.42578125" style="238" customWidth="1"/>
    <col min="4117" max="4117" width="8.140625" style="238" customWidth="1"/>
    <col min="4118" max="4352" width="11.42578125" style="238"/>
    <col min="4353" max="4353" width="7.28515625" style="238" customWidth="1"/>
    <col min="4354" max="4354" width="5.85546875" style="238" customWidth="1"/>
    <col min="4355" max="4359" width="6.28515625" style="238" customWidth="1"/>
    <col min="4360" max="4362" width="6" style="238" customWidth="1"/>
    <col min="4363" max="4363" width="7.7109375" style="238" customWidth="1"/>
    <col min="4364" max="4365" width="6.140625" style="238" customWidth="1"/>
    <col min="4366" max="4366" width="6" style="238" customWidth="1"/>
    <col min="4367" max="4367" width="6.42578125" style="238" customWidth="1"/>
    <col min="4368" max="4368" width="6.140625" style="238" customWidth="1"/>
    <col min="4369" max="4369" width="6.42578125" style="238" customWidth="1"/>
    <col min="4370" max="4370" width="6.28515625" style="238" customWidth="1"/>
    <col min="4371" max="4372" width="6.42578125" style="238" customWidth="1"/>
    <col min="4373" max="4373" width="8.140625" style="238" customWidth="1"/>
    <col min="4374" max="4608" width="11.42578125" style="238"/>
    <col min="4609" max="4609" width="7.28515625" style="238" customWidth="1"/>
    <col min="4610" max="4610" width="5.85546875" style="238" customWidth="1"/>
    <col min="4611" max="4615" width="6.28515625" style="238" customWidth="1"/>
    <col min="4616" max="4618" width="6" style="238" customWidth="1"/>
    <col min="4619" max="4619" width="7.7109375" style="238" customWidth="1"/>
    <col min="4620" max="4621" width="6.140625" style="238" customWidth="1"/>
    <col min="4622" max="4622" width="6" style="238" customWidth="1"/>
    <col min="4623" max="4623" width="6.42578125" style="238" customWidth="1"/>
    <col min="4624" max="4624" width="6.140625" style="238" customWidth="1"/>
    <col min="4625" max="4625" width="6.42578125" style="238" customWidth="1"/>
    <col min="4626" max="4626" width="6.28515625" style="238" customWidth="1"/>
    <col min="4627" max="4628" width="6.42578125" style="238" customWidth="1"/>
    <col min="4629" max="4629" width="8.140625" style="238" customWidth="1"/>
    <col min="4630" max="4864" width="11.42578125" style="238"/>
    <col min="4865" max="4865" width="7.28515625" style="238" customWidth="1"/>
    <col min="4866" max="4866" width="5.85546875" style="238" customWidth="1"/>
    <col min="4867" max="4871" width="6.28515625" style="238" customWidth="1"/>
    <col min="4872" max="4874" width="6" style="238" customWidth="1"/>
    <col min="4875" max="4875" width="7.7109375" style="238" customWidth="1"/>
    <col min="4876" max="4877" width="6.140625" style="238" customWidth="1"/>
    <col min="4878" max="4878" width="6" style="238" customWidth="1"/>
    <col min="4879" max="4879" width="6.42578125" style="238" customWidth="1"/>
    <col min="4880" max="4880" width="6.140625" style="238" customWidth="1"/>
    <col min="4881" max="4881" width="6.42578125" style="238" customWidth="1"/>
    <col min="4882" max="4882" width="6.28515625" style="238" customWidth="1"/>
    <col min="4883" max="4884" width="6.42578125" style="238" customWidth="1"/>
    <col min="4885" max="4885" width="8.140625" style="238" customWidth="1"/>
    <col min="4886" max="5120" width="11.42578125" style="238"/>
    <col min="5121" max="5121" width="7.28515625" style="238" customWidth="1"/>
    <col min="5122" max="5122" width="5.85546875" style="238" customWidth="1"/>
    <col min="5123" max="5127" width="6.28515625" style="238" customWidth="1"/>
    <col min="5128" max="5130" width="6" style="238" customWidth="1"/>
    <col min="5131" max="5131" width="7.7109375" style="238" customWidth="1"/>
    <col min="5132" max="5133" width="6.140625" style="238" customWidth="1"/>
    <col min="5134" max="5134" width="6" style="238" customWidth="1"/>
    <col min="5135" max="5135" width="6.42578125" style="238" customWidth="1"/>
    <col min="5136" max="5136" width="6.140625" style="238" customWidth="1"/>
    <col min="5137" max="5137" width="6.42578125" style="238" customWidth="1"/>
    <col min="5138" max="5138" width="6.28515625" style="238" customWidth="1"/>
    <col min="5139" max="5140" width="6.42578125" style="238" customWidth="1"/>
    <col min="5141" max="5141" width="8.140625" style="238" customWidth="1"/>
    <col min="5142" max="5376" width="11.42578125" style="238"/>
    <col min="5377" max="5377" width="7.28515625" style="238" customWidth="1"/>
    <col min="5378" max="5378" width="5.85546875" style="238" customWidth="1"/>
    <col min="5379" max="5383" width="6.28515625" style="238" customWidth="1"/>
    <col min="5384" max="5386" width="6" style="238" customWidth="1"/>
    <col min="5387" max="5387" width="7.7109375" style="238" customWidth="1"/>
    <col min="5388" max="5389" width="6.140625" style="238" customWidth="1"/>
    <col min="5390" max="5390" width="6" style="238" customWidth="1"/>
    <col min="5391" max="5391" width="6.42578125" style="238" customWidth="1"/>
    <col min="5392" max="5392" width="6.140625" style="238" customWidth="1"/>
    <col min="5393" max="5393" width="6.42578125" style="238" customWidth="1"/>
    <col min="5394" max="5394" width="6.28515625" style="238" customWidth="1"/>
    <col min="5395" max="5396" width="6.42578125" style="238" customWidth="1"/>
    <col min="5397" max="5397" width="8.140625" style="238" customWidth="1"/>
    <col min="5398" max="5632" width="11.42578125" style="238"/>
    <col min="5633" max="5633" width="7.28515625" style="238" customWidth="1"/>
    <col min="5634" max="5634" width="5.85546875" style="238" customWidth="1"/>
    <col min="5635" max="5639" width="6.28515625" style="238" customWidth="1"/>
    <col min="5640" max="5642" width="6" style="238" customWidth="1"/>
    <col min="5643" max="5643" width="7.7109375" style="238" customWidth="1"/>
    <col min="5644" max="5645" width="6.140625" style="238" customWidth="1"/>
    <col min="5646" max="5646" width="6" style="238" customWidth="1"/>
    <col min="5647" max="5647" width="6.42578125" style="238" customWidth="1"/>
    <col min="5648" max="5648" width="6.140625" style="238" customWidth="1"/>
    <col min="5649" max="5649" width="6.42578125" style="238" customWidth="1"/>
    <col min="5650" max="5650" width="6.28515625" style="238" customWidth="1"/>
    <col min="5651" max="5652" width="6.42578125" style="238" customWidth="1"/>
    <col min="5653" max="5653" width="8.140625" style="238" customWidth="1"/>
    <col min="5654" max="5888" width="11.42578125" style="238"/>
    <col min="5889" max="5889" width="7.28515625" style="238" customWidth="1"/>
    <col min="5890" max="5890" width="5.85546875" style="238" customWidth="1"/>
    <col min="5891" max="5895" width="6.28515625" style="238" customWidth="1"/>
    <col min="5896" max="5898" width="6" style="238" customWidth="1"/>
    <col min="5899" max="5899" width="7.7109375" style="238" customWidth="1"/>
    <col min="5900" max="5901" width="6.140625" style="238" customWidth="1"/>
    <col min="5902" max="5902" width="6" style="238" customWidth="1"/>
    <col min="5903" max="5903" width="6.42578125" style="238" customWidth="1"/>
    <col min="5904" max="5904" width="6.140625" style="238" customWidth="1"/>
    <col min="5905" max="5905" width="6.42578125" style="238" customWidth="1"/>
    <col min="5906" max="5906" width="6.28515625" style="238" customWidth="1"/>
    <col min="5907" max="5908" width="6.42578125" style="238" customWidth="1"/>
    <col min="5909" max="5909" width="8.140625" style="238" customWidth="1"/>
    <col min="5910" max="6144" width="11.42578125" style="238"/>
    <col min="6145" max="6145" width="7.28515625" style="238" customWidth="1"/>
    <col min="6146" max="6146" width="5.85546875" style="238" customWidth="1"/>
    <col min="6147" max="6151" width="6.28515625" style="238" customWidth="1"/>
    <col min="6152" max="6154" width="6" style="238" customWidth="1"/>
    <col min="6155" max="6155" width="7.7109375" style="238" customWidth="1"/>
    <col min="6156" max="6157" width="6.140625" style="238" customWidth="1"/>
    <col min="6158" max="6158" width="6" style="238" customWidth="1"/>
    <col min="6159" max="6159" width="6.42578125" style="238" customWidth="1"/>
    <col min="6160" max="6160" width="6.140625" style="238" customWidth="1"/>
    <col min="6161" max="6161" width="6.42578125" style="238" customWidth="1"/>
    <col min="6162" max="6162" width="6.28515625" style="238" customWidth="1"/>
    <col min="6163" max="6164" width="6.42578125" style="238" customWidth="1"/>
    <col min="6165" max="6165" width="8.140625" style="238" customWidth="1"/>
    <col min="6166" max="6400" width="11.42578125" style="238"/>
    <col min="6401" max="6401" width="7.28515625" style="238" customWidth="1"/>
    <col min="6402" max="6402" width="5.85546875" style="238" customWidth="1"/>
    <col min="6403" max="6407" width="6.28515625" style="238" customWidth="1"/>
    <col min="6408" max="6410" width="6" style="238" customWidth="1"/>
    <col min="6411" max="6411" width="7.7109375" style="238" customWidth="1"/>
    <col min="6412" max="6413" width="6.140625" style="238" customWidth="1"/>
    <col min="6414" max="6414" width="6" style="238" customWidth="1"/>
    <col min="6415" max="6415" width="6.42578125" style="238" customWidth="1"/>
    <col min="6416" max="6416" width="6.140625" style="238" customWidth="1"/>
    <col min="6417" max="6417" width="6.42578125" style="238" customWidth="1"/>
    <col min="6418" max="6418" width="6.28515625" style="238" customWidth="1"/>
    <col min="6419" max="6420" width="6.42578125" style="238" customWidth="1"/>
    <col min="6421" max="6421" width="8.140625" style="238" customWidth="1"/>
    <col min="6422" max="6656" width="11.42578125" style="238"/>
    <col min="6657" max="6657" width="7.28515625" style="238" customWidth="1"/>
    <col min="6658" max="6658" width="5.85546875" style="238" customWidth="1"/>
    <col min="6659" max="6663" width="6.28515625" style="238" customWidth="1"/>
    <col min="6664" max="6666" width="6" style="238" customWidth="1"/>
    <col min="6667" max="6667" width="7.7109375" style="238" customWidth="1"/>
    <col min="6668" max="6669" width="6.140625" style="238" customWidth="1"/>
    <col min="6670" max="6670" width="6" style="238" customWidth="1"/>
    <col min="6671" max="6671" width="6.42578125" style="238" customWidth="1"/>
    <col min="6672" max="6672" width="6.140625" style="238" customWidth="1"/>
    <col min="6673" max="6673" width="6.42578125" style="238" customWidth="1"/>
    <col min="6674" max="6674" width="6.28515625" style="238" customWidth="1"/>
    <col min="6675" max="6676" width="6.42578125" style="238" customWidth="1"/>
    <col min="6677" max="6677" width="8.140625" style="238" customWidth="1"/>
    <col min="6678" max="6912" width="11.42578125" style="238"/>
    <col min="6913" max="6913" width="7.28515625" style="238" customWidth="1"/>
    <col min="6914" max="6914" width="5.85546875" style="238" customWidth="1"/>
    <col min="6915" max="6919" width="6.28515625" style="238" customWidth="1"/>
    <col min="6920" max="6922" width="6" style="238" customWidth="1"/>
    <col min="6923" max="6923" width="7.7109375" style="238" customWidth="1"/>
    <col min="6924" max="6925" width="6.140625" style="238" customWidth="1"/>
    <col min="6926" max="6926" width="6" style="238" customWidth="1"/>
    <col min="6927" max="6927" width="6.42578125" style="238" customWidth="1"/>
    <col min="6928" max="6928" width="6.140625" style="238" customWidth="1"/>
    <col min="6929" max="6929" width="6.42578125" style="238" customWidth="1"/>
    <col min="6930" max="6930" width="6.28515625" style="238" customWidth="1"/>
    <col min="6931" max="6932" width="6.42578125" style="238" customWidth="1"/>
    <col min="6933" max="6933" width="8.140625" style="238" customWidth="1"/>
    <col min="6934" max="7168" width="11.42578125" style="238"/>
    <col min="7169" max="7169" width="7.28515625" style="238" customWidth="1"/>
    <col min="7170" max="7170" width="5.85546875" style="238" customWidth="1"/>
    <col min="7171" max="7175" width="6.28515625" style="238" customWidth="1"/>
    <col min="7176" max="7178" width="6" style="238" customWidth="1"/>
    <col min="7179" max="7179" width="7.7109375" style="238" customWidth="1"/>
    <col min="7180" max="7181" width="6.140625" style="238" customWidth="1"/>
    <col min="7182" max="7182" width="6" style="238" customWidth="1"/>
    <col min="7183" max="7183" width="6.42578125" style="238" customWidth="1"/>
    <col min="7184" max="7184" width="6.140625" style="238" customWidth="1"/>
    <col min="7185" max="7185" width="6.42578125" style="238" customWidth="1"/>
    <col min="7186" max="7186" width="6.28515625" style="238" customWidth="1"/>
    <col min="7187" max="7188" width="6.42578125" style="238" customWidth="1"/>
    <col min="7189" max="7189" width="8.140625" style="238" customWidth="1"/>
    <col min="7190" max="7424" width="11.42578125" style="238"/>
    <col min="7425" max="7425" width="7.28515625" style="238" customWidth="1"/>
    <col min="7426" max="7426" width="5.85546875" style="238" customWidth="1"/>
    <col min="7427" max="7431" width="6.28515625" style="238" customWidth="1"/>
    <col min="7432" max="7434" width="6" style="238" customWidth="1"/>
    <col min="7435" max="7435" width="7.7109375" style="238" customWidth="1"/>
    <col min="7436" max="7437" width="6.140625" style="238" customWidth="1"/>
    <col min="7438" max="7438" width="6" style="238" customWidth="1"/>
    <col min="7439" max="7439" width="6.42578125" style="238" customWidth="1"/>
    <col min="7440" max="7440" width="6.140625" style="238" customWidth="1"/>
    <col min="7441" max="7441" width="6.42578125" style="238" customWidth="1"/>
    <col min="7442" max="7442" width="6.28515625" style="238" customWidth="1"/>
    <col min="7443" max="7444" width="6.42578125" style="238" customWidth="1"/>
    <col min="7445" max="7445" width="8.140625" style="238" customWidth="1"/>
    <col min="7446" max="7680" width="11.42578125" style="238"/>
    <col min="7681" max="7681" width="7.28515625" style="238" customWidth="1"/>
    <col min="7682" max="7682" width="5.85546875" style="238" customWidth="1"/>
    <col min="7683" max="7687" width="6.28515625" style="238" customWidth="1"/>
    <col min="7688" max="7690" width="6" style="238" customWidth="1"/>
    <col min="7691" max="7691" width="7.7109375" style="238" customWidth="1"/>
    <col min="7692" max="7693" width="6.140625" style="238" customWidth="1"/>
    <col min="7694" max="7694" width="6" style="238" customWidth="1"/>
    <col min="7695" max="7695" width="6.42578125" style="238" customWidth="1"/>
    <col min="7696" max="7696" width="6.140625" style="238" customWidth="1"/>
    <col min="7697" max="7697" width="6.42578125" style="238" customWidth="1"/>
    <col min="7698" max="7698" width="6.28515625" style="238" customWidth="1"/>
    <col min="7699" max="7700" width="6.42578125" style="238" customWidth="1"/>
    <col min="7701" max="7701" width="8.140625" style="238" customWidth="1"/>
    <col min="7702" max="7936" width="11.42578125" style="238"/>
    <col min="7937" max="7937" width="7.28515625" style="238" customWidth="1"/>
    <col min="7938" max="7938" width="5.85546875" style="238" customWidth="1"/>
    <col min="7939" max="7943" width="6.28515625" style="238" customWidth="1"/>
    <col min="7944" max="7946" width="6" style="238" customWidth="1"/>
    <col min="7947" max="7947" width="7.7109375" style="238" customWidth="1"/>
    <col min="7948" max="7949" width="6.140625" style="238" customWidth="1"/>
    <col min="7950" max="7950" width="6" style="238" customWidth="1"/>
    <col min="7951" max="7951" width="6.42578125" style="238" customWidth="1"/>
    <col min="7952" max="7952" width="6.140625" style="238" customWidth="1"/>
    <col min="7953" max="7953" width="6.42578125" style="238" customWidth="1"/>
    <col min="7954" max="7954" width="6.28515625" style="238" customWidth="1"/>
    <col min="7955" max="7956" width="6.42578125" style="238" customWidth="1"/>
    <col min="7957" max="7957" width="8.140625" style="238" customWidth="1"/>
    <col min="7958" max="8192" width="11.42578125" style="238"/>
    <col min="8193" max="8193" width="7.28515625" style="238" customWidth="1"/>
    <col min="8194" max="8194" width="5.85546875" style="238" customWidth="1"/>
    <col min="8195" max="8199" width="6.28515625" style="238" customWidth="1"/>
    <col min="8200" max="8202" width="6" style="238" customWidth="1"/>
    <col min="8203" max="8203" width="7.7109375" style="238" customWidth="1"/>
    <col min="8204" max="8205" width="6.140625" style="238" customWidth="1"/>
    <col min="8206" max="8206" width="6" style="238" customWidth="1"/>
    <col min="8207" max="8207" width="6.42578125" style="238" customWidth="1"/>
    <col min="8208" max="8208" width="6.140625" style="238" customWidth="1"/>
    <col min="8209" max="8209" width="6.42578125" style="238" customWidth="1"/>
    <col min="8210" max="8210" width="6.28515625" style="238" customWidth="1"/>
    <col min="8211" max="8212" width="6.42578125" style="238" customWidth="1"/>
    <col min="8213" max="8213" width="8.140625" style="238" customWidth="1"/>
    <col min="8214" max="8448" width="11.42578125" style="238"/>
    <col min="8449" max="8449" width="7.28515625" style="238" customWidth="1"/>
    <col min="8450" max="8450" width="5.85546875" style="238" customWidth="1"/>
    <col min="8451" max="8455" width="6.28515625" style="238" customWidth="1"/>
    <col min="8456" max="8458" width="6" style="238" customWidth="1"/>
    <col min="8459" max="8459" width="7.7109375" style="238" customWidth="1"/>
    <col min="8460" max="8461" width="6.140625" style="238" customWidth="1"/>
    <col min="8462" max="8462" width="6" style="238" customWidth="1"/>
    <col min="8463" max="8463" width="6.42578125" style="238" customWidth="1"/>
    <col min="8464" max="8464" width="6.140625" style="238" customWidth="1"/>
    <col min="8465" max="8465" width="6.42578125" style="238" customWidth="1"/>
    <col min="8466" max="8466" width="6.28515625" style="238" customWidth="1"/>
    <col min="8467" max="8468" width="6.42578125" style="238" customWidth="1"/>
    <col min="8469" max="8469" width="8.140625" style="238" customWidth="1"/>
    <col min="8470" max="8704" width="11.42578125" style="238"/>
    <col min="8705" max="8705" width="7.28515625" style="238" customWidth="1"/>
    <col min="8706" max="8706" width="5.85546875" style="238" customWidth="1"/>
    <col min="8707" max="8711" width="6.28515625" style="238" customWidth="1"/>
    <col min="8712" max="8714" width="6" style="238" customWidth="1"/>
    <col min="8715" max="8715" width="7.7109375" style="238" customWidth="1"/>
    <col min="8716" max="8717" width="6.140625" style="238" customWidth="1"/>
    <col min="8718" max="8718" width="6" style="238" customWidth="1"/>
    <col min="8719" max="8719" width="6.42578125" style="238" customWidth="1"/>
    <col min="8720" max="8720" width="6.140625" style="238" customWidth="1"/>
    <col min="8721" max="8721" width="6.42578125" style="238" customWidth="1"/>
    <col min="8722" max="8722" width="6.28515625" style="238" customWidth="1"/>
    <col min="8723" max="8724" width="6.42578125" style="238" customWidth="1"/>
    <col min="8725" max="8725" width="8.140625" style="238" customWidth="1"/>
    <col min="8726" max="8960" width="11.42578125" style="238"/>
    <col min="8961" max="8961" width="7.28515625" style="238" customWidth="1"/>
    <col min="8962" max="8962" width="5.85546875" style="238" customWidth="1"/>
    <col min="8963" max="8967" width="6.28515625" style="238" customWidth="1"/>
    <col min="8968" max="8970" width="6" style="238" customWidth="1"/>
    <col min="8971" max="8971" width="7.7109375" style="238" customWidth="1"/>
    <col min="8972" max="8973" width="6.140625" style="238" customWidth="1"/>
    <col min="8974" max="8974" width="6" style="238" customWidth="1"/>
    <col min="8975" max="8975" width="6.42578125" style="238" customWidth="1"/>
    <col min="8976" max="8976" width="6.140625" style="238" customWidth="1"/>
    <col min="8977" max="8977" width="6.42578125" style="238" customWidth="1"/>
    <col min="8978" max="8978" width="6.28515625" style="238" customWidth="1"/>
    <col min="8979" max="8980" width="6.42578125" style="238" customWidth="1"/>
    <col min="8981" max="8981" width="8.140625" style="238" customWidth="1"/>
    <col min="8982" max="9216" width="11.42578125" style="238"/>
    <col min="9217" max="9217" width="7.28515625" style="238" customWidth="1"/>
    <col min="9218" max="9218" width="5.85546875" style="238" customWidth="1"/>
    <col min="9219" max="9223" width="6.28515625" style="238" customWidth="1"/>
    <col min="9224" max="9226" width="6" style="238" customWidth="1"/>
    <col min="9227" max="9227" width="7.7109375" style="238" customWidth="1"/>
    <col min="9228" max="9229" width="6.140625" style="238" customWidth="1"/>
    <col min="9230" max="9230" width="6" style="238" customWidth="1"/>
    <col min="9231" max="9231" width="6.42578125" style="238" customWidth="1"/>
    <col min="9232" max="9232" width="6.140625" style="238" customWidth="1"/>
    <col min="9233" max="9233" width="6.42578125" style="238" customWidth="1"/>
    <col min="9234" max="9234" width="6.28515625" style="238" customWidth="1"/>
    <col min="9235" max="9236" width="6.42578125" style="238" customWidth="1"/>
    <col min="9237" max="9237" width="8.140625" style="238" customWidth="1"/>
    <col min="9238" max="9472" width="11.42578125" style="238"/>
    <col min="9473" max="9473" width="7.28515625" style="238" customWidth="1"/>
    <col min="9474" max="9474" width="5.85546875" style="238" customWidth="1"/>
    <col min="9475" max="9479" width="6.28515625" style="238" customWidth="1"/>
    <col min="9480" max="9482" width="6" style="238" customWidth="1"/>
    <col min="9483" max="9483" width="7.7109375" style="238" customWidth="1"/>
    <col min="9484" max="9485" width="6.140625" style="238" customWidth="1"/>
    <col min="9486" max="9486" width="6" style="238" customWidth="1"/>
    <col min="9487" max="9487" width="6.42578125" style="238" customWidth="1"/>
    <col min="9488" max="9488" width="6.140625" style="238" customWidth="1"/>
    <col min="9489" max="9489" width="6.42578125" style="238" customWidth="1"/>
    <col min="9490" max="9490" width="6.28515625" style="238" customWidth="1"/>
    <col min="9491" max="9492" width="6.42578125" style="238" customWidth="1"/>
    <col min="9493" max="9493" width="8.140625" style="238" customWidth="1"/>
    <col min="9494" max="9728" width="11.42578125" style="238"/>
    <col min="9729" max="9729" width="7.28515625" style="238" customWidth="1"/>
    <col min="9730" max="9730" width="5.85546875" style="238" customWidth="1"/>
    <col min="9731" max="9735" width="6.28515625" style="238" customWidth="1"/>
    <col min="9736" max="9738" width="6" style="238" customWidth="1"/>
    <col min="9739" max="9739" width="7.7109375" style="238" customWidth="1"/>
    <col min="9740" max="9741" width="6.140625" style="238" customWidth="1"/>
    <col min="9742" max="9742" width="6" style="238" customWidth="1"/>
    <col min="9743" max="9743" width="6.42578125" style="238" customWidth="1"/>
    <col min="9744" max="9744" width="6.140625" style="238" customWidth="1"/>
    <col min="9745" max="9745" width="6.42578125" style="238" customWidth="1"/>
    <col min="9746" max="9746" width="6.28515625" style="238" customWidth="1"/>
    <col min="9747" max="9748" width="6.42578125" style="238" customWidth="1"/>
    <col min="9749" max="9749" width="8.140625" style="238" customWidth="1"/>
    <col min="9750" max="9984" width="11.42578125" style="238"/>
    <col min="9985" max="9985" width="7.28515625" style="238" customWidth="1"/>
    <col min="9986" max="9986" width="5.85546875" style="238" customWidth="1"/>
    <col min="9987" max="9991" width="6.28515625" style="238" customWidth="1"/>
    <col min="9992" max="9994" width="6" style="238" customWidth="1"/>
    <col min="9995" max="9995" width="7.7109375" style="238" customWidth="1"/>
    <col min="9996" max="9997" width="6.140625" style="238" customWidth="1"/>
    <col min="9998" max="9998" width="6" style="238" customWidth="1"/>
    <col min="9999" max="9999" width="6.42578125" style="238" customWidth="1"/>
    <col min="10000" max="10000" width="6.140625" style="238" customWidth="1"/>
    <col min="10001" max="10001" width="6.42578125" style="238" customWidth="1"/>
    <col min="10002" max="10002" width="6.28515625" style="238" customWidth="1"/>
    <col min="10003" max="10004" width="6.42578125" style="238" customWidth="1"/>
    <col min="10005" max="10005" width="8.140625" style="238" customWidth="1"/>
    <col min="10006" max="10240" width="11.42578125" style="238"/>
    <col min="10241" max="10241" width="7.28515625" style="238" customWidth="1"/>
    <col min="10242" max="10242" width="5.85546875" style="238" customWidth="1"/>
    <col min="10243" max="10247" width="6.28515625" style="238" customWidth="1"/>
    <col min="10248" max="10250" width="6" style="238" customWidth="1"/>
    <col min="10251" max="10251" width="7.7109375" style="238" customWidth="1"/>
    <col min="10252" max="10253" width="6.140625" style="238" customWidth="1"/>
    <col min="10254" max="10254" width="6" style="238" customWidth="1"/>
    <col min="10255" max="10255" width="6.42578125" style="238" customWidth="1"/>
    <col min="10256" max="10256" width="6.140625" style="238" customWidth="1"/>
    <col min="10257" max="10257" width="6.42578125" style="238" customWidth="1"/>
    <col min="10258" max="10258" width="6.28515625" style="238" customWidth="1"/>
    <col min="10259" max="10260" width="6.42578125" style="238" customWidth="1"/>
    <col min="10261" max="10261" width="8.140625" style="238" customWidth="1"/>
    <col min="10262" max="10496" width="11.42578125" style="238"/>
    <col min="10497" max="10497" width="7.28515625" style="238" customWidth="1"/>
    <col min="10498" max="10498" width="5.85546875" style="238" customWidth="1"/>
    <col min="10499" max="10503" width="6.28515625" style="238" customWidth="1"/>
    <col min="10504" max="10506" width="6" style="238" customWidth="1"/>
    <col min="10507" max="10507" width="7.7109375" style="238" customWidth="1"/>
    <col min="10508" max="10509" width="6.140625" style="238" customWidth="1"/>
    <col min="10510" max="10510" width="6" style="238" customWidth="1"/>
    <col min="10511" max="10511" width="6.42578125" style="238" customWidth="1"/>
    <col min="10512" max="10512" width="6.140625" style="238" customWidth="1"/>
    <col min="10513" max="10513" width="6.42578125" style="238" customWidth="1"/>
    <col min="10514" max="10514" width="6.28515625" style="238" customWidth="1"/>
    <col min="10515" max="10516" width="6.42578125" style="238" customWidth="1"/>
    <col min="10517" max="10517" width="8.140625" style="238" customWidth="1"/>
    <col min="10518" max="10752" width="11.42578125" style="238"/>
    <col min="10753" max="10753" width="7.28515625" style="238" customWidth="1"/>
    <col min="10754" max="10754" width="5.85546875" style="238" customWidth="1"/>
    <col min="10755" max="10759" width="6.28515625" style="238" customWidth="1"/>
    <col min="10760" max="10762" width="6" style="238" customWidth="1"/>
    <col min="10763" max="10763" width="7.7109375" style="238" customWidth="1"/>
    <col min="10764" max="10765" width="6.140625" style="238" customWidth="1"/>
    <col min="10766" max="10766" width="6" style="238" customWidth="1"/>
    <col min="10767" max="10767" width="6.42578125" style="238" customWidth="1"/>
    <col min="10768" max="10768" width="6.140625" style="238" customWidth="1"/>
    <col min="10769" max="10769" width="6.42578125" style="238" customWidth="1"/>
    <col min="10770" max="10770" width="6.28515625" style="238" customWidth="1"/>
    <col min="10771" max="10772" width="6.42578125" style="238" customWidth="1"/>
    <col min="10773" max="10773" width="8.140625" style="238" customWidth="1"/>
    <col min="10774" max="11008" width="11.42578125" style="238"/>
    <col min="11009" max="11009" width="7.28515625" style="238" customWidth="1"/>
    <col min="11010" max="11010" width="5.85546875" style="238" customWidth="1"/>
    <col min="11011" max="11015" width="6.28515625" style="238" customWidth="1"/>
    <col min="11016" max="11018" width="6" style="238" customWidth="1"/>
    <col min="11019" max="11019" width="7.7109375" style="238" customWidth="1"/>
    <col min="11020" max="11021" width="6.140625" style="238" customWidth="1"/>
    <col min="11022" max="11022" width="6" style="238" customWidth="1"/>
    <col min="11023" max="11023" width="6.42578125" style="238" customWidth="1"/>
    <col min="11024" max="11024" width="6.140625" style="238" customWidth="1"/>
    <col min="11025" max="11025" width="6.42578125" style="238" customWidth="1"/>
    <col min="11026" max="11026" width="6.28515625" style="238" customWidth="1"/>
    <col min="11027" max="11028" width="6.42578125" style="238" customWidth="1"/>
    <col min="11029" max="11029" width="8.140625" style="238" customWidth="1"/>
    <col min="11030" max="11264" width="11.42578125" style="238"/>
    <col min="11265" max="11265" width="7.28515625" style="238" customWidth="1"/>
    <col min="11266" max="11266" width="5.85546875" style="238" customWidth="1"/>
    <col min="11267" max="11271" width="6.28515625" style="238" customWidth="1"/>
    <col min="11272" max="11274" width="6" style="238" customWidth="1"/>
    <col min="11275" max="11275" width="7.7109375" style="238" customWidth="1"/>
    <col min="11276" max="11277" width="6.140625" style="238" customWidth="1"/>
    <col min="11278" max="11278" width="6" style="238" customWidth="1"/>
    <col min="11279" max="11279" width="6.42578125" style="238" customWidth="1"/>
    <col min="11280" max="11280" width="6.140625" style="238" customWidth="1"/>
    <col min="11281" max="11281" width="6.42578125" style="238" customWidth="1"/>
    <col min="11282" max="11282" width="6.28515625" style="238" customWidth="1"/>
    <col min="11283" max="11284" width="6.42578125" style="238" customWidth="1"/>
    <col min="11285" max="11285" width="8.140625" style="238" customWidth="1"/>
    <col min="11286" max="11520" width="11.42578125" style="238"/>
    <col min="11521" max="11521" width="7.28515625" style="238" customWidth="1"/>
    <col min="11522" max="11522" width="5.85546875" style="238" customWidth="1"/>
    <col min="11523" max="11527" width="6.28515625" style="238" customWidth="1"/>
    <col min="11528" max="11530" width="6" style="238" customWidth="1"/>
    <col min="11531" max="11531" width="7.7109375" style="238" customWidth="1"/>
    <col min="11532" max="11533" width="6.140625" style="238" customWidth="1"/>
    <col min="11534" max="11534" width="6" style="238" customWidth="1"/>
    <col min="11535" max="11535" width="6.42578125" style="238" customWidth="1"/>
    <col min="11536" max="11536" width="6.140625" style="238" customWidth="1"/>
    <col min="11537" max="11537" width="6.42578125" style="238" customWidth="1"/>
    <col min="11538" max="11538" width="6.28515625" style="238" customWidth="1"/>
    <col min="11539" max="11540" width="6.42578125" style="238" customWidth="1"/>
    <col min="11541" max="11541" width="8.140625" style="238" customWidth="1"/>
    <col min="11542" max="11776" width="11.42578125" style="238"/>
    <col min="11777" max="11777" width="7.28515625" style="238" customWidth="1"/>
    <col min="11778" max="11778" width="5.85546875" style="238" customWidth="1"/>
    <col min="11779" max="11783" width="6.28515625" style="238" customWidth="1"/>
    <col min="11784" max="11786" width="6" style="238" customWidth="1"/>
    <col min="11787" max="11787" width="7.7109375" style="238" customWidth="1"/>
    <col min="11788" max="11789" width="6.140625" style="238" customWidth="1"/>
    <col min="11790" max="11790" width="6" style="238" customWidth="1"/>
    <col min="11791" max="11791" width="6.42578125" style="238" customWidth="1"/>
    <col min="11792" max="11792" width="6.140625" style="238" customWidth="1"/>
    <col min="11793" max="11793" width="6.42578125" style="238" customWidth="1"/>
    <col min="11794" max="11794" width="6.28515625" style="238" customWidth="1"/>
    <col min="11795" max="11796" width="6.42578125" style="238" customWidth="1"/>
    <col min="11797" max="11797" width="8.140625" style="238" customWidth="1"/>
    <col min="11798" max="12032" width="11.42578125" style="238"/>
    <col min="12033" max="12033" width="7.28515625" style="238" customWidth="1"/>
    <col min="12034" max="12034" width="5.85546875" style="238" customWidth="1"/>
    <col min="12035" max="12039" width="6.28515625" style="238" customWidth="1"/>
    <col min="12040" max="12042" width="6" style="238" customWidth="1"/>
    <col min="12043" max="12043" width="7.7109375" style="238" customWidth="1"/>
    <col min="12044" max="12045" width="6.140625" style="238" customWidth="1"/>
    <col min="12046" max="12046" width="6" style="238" customWidth="1"/>
    <col min="12047" max="12047" width="6.42578125" style="238" customWidth="1"/>
    <col min="12048" max="12048" width="6.140625" style="238" customWidth="1"/>
    <col min="12049" max="12049" width="6.42578125" style="238" customWidth="1"/>
    <col min="12050" max="12050" width="6.28515625" style="238" customWidth="1"/>
    <col min="12051" max="12052" width="6.42578125" style="238" customWidth="1"/>
    <col min="12053" max="12053" width="8.140625" style="238" customWidth="1"/>
    <col min="12054" max="12288" width="11.42578125" style="238"/>
    <col min="12289" max="12289" width="7.28515625" style="238" customWidth="1"/>
    <col min="12290" max="12290" width="5.85546875" style="238" customWidth="1"/>
    <col min="12291" max="12295" width="6.28515625" style="238" customWidth="1"/>
    <col min="12296" max="12298" width="6" style="238" customWidth="1"/>
    <col min="12299" max="12299" width="7.7109375" style="238" customWidth="1"/>
    <col min="12300" max="12301" width="6.140625" style="238" customWidth="1"/>
    <col min="12302" max="12302" width="6" style="238" customWidth="1"/>
    <col min="12303" max="12303" width="6.42578125" style="238" customWidth="1"/>
    <col min="12304" max="12304" width="6.140625" style="238" customWidth="1"/>
    <col min="12305" max="12305" width="6.42578125" style="238" customWidth="1"/>
    <col min="12306" max="12306" width="6.28515625" style="238" customWidth="1"/>
    <col min="12307" max="12308" width="6.42578125" style="238" customWidth="1"/>
    <col min="12309" max="12309" width="8.140625" style="238" customWidth="1"/>
    <col min="12310" max="12544" width="11.42578125" style="238"/>
    <col min="12545" max="12545" width="7.28515625" style="238" customWidth="1"/>
    <col min="12546" max="12546" width="5.85546875" style="238" customWidth="1"/>
    <col min="12547" max="12551" width="6.28515625" style="238" customWidth="1"/>
    <col min="12552" max="12554" width="6" style="238" customWidth="1"/>
    <col min="12555" max="12555" width="7.7109375" style="238" customWidth="1"/>
    <col min="12556" max="12557" width="6.140625" style="238" customWidth="1"/>
    <col min="12558" max="12558" width="6" style="238" customWidth="1"/>
    <col min="12559" max="12559" width="6.42578125" style="238" customWidth="1"/>
    <col min="12560" max="12560" width="6.140625" style="238" customWidth="1"/>
    <col min="12561" max="12561" width="6.42578125" style="238" customWidth="1"/>
    <col min="12562" max="12562" width="6.28515625" style="238" customWidth="1"/>
    <col min="12563" max="12564" width="6.42578125" style="238" customWidth="1"/>
    <col min="12565" max="12565" width="8.140625" style="238" customWidth="1"/>
    <col min="12566" max="12800" width="11.42578125" style="238"/>
    <col min="12801" max="12801" width="7.28515625" style="238" customWidth="1"/>
    <col min="12802" max="12802" width="5.85546875" style="238" customWidth="1"/>
    <col min="12803" max="12807" width="6.28515625" style="238" customWidth="1"/>
    <col min="12808" max="12810" width="6" style="238" customWidth="1"/>
    <col min="12811" max="12811" width="7.7109375" style="238" customWidth="1"/>
    <col min="12812" max="12813" width="6.140625" style="238" customWidth="1"/>
    <col min="12814" max="12814" width="6" style="238" customWidth="1"/>
    <col min="12815" max="12815" width="6.42578125" style="238" customWidth="1"/>
    <col min="12816" max="12816" width="6.140625" style="238" customWidth="1"/>
    <col min="12817" max="12817" width="6.42578125" style="238" customWidth="1"/>
    <col min="12818" max="12818" width="6.28515625" style="238" customWidth="1"/>
    <col min="12819" max="12820" width="6.42578125" style="238" customWidth="1"/>
    <col min="12821" max="12821" width="8.140625" style="238" customWidth="1"/>
    <col min="12822" max="13056" width="11.42578125" style="238"/>
    <col min="13057" max="13057" width="7.28515625" style="238" customWidth="1"/>
    <col min="13058" max="13058" width="5.85546875" style="238" customWidth="1"/>
    <col min="13059" max="13063" width="6.28515625" style="238" customWidth="1"/>
    <col min="13064" max="13066" width="6" style="238" customWidth="1"/>
    <col min="13067" max="13067" width="7.7109375" style="238" customWidth="1"/>
    <col min="13068" max="13069" width="6.140625" style="238" customWidth="1"/>
    <col min="13070" max="13070" width="6" style="238" customWidth="1"/>
    <col min="13071" max="13071" width="6.42578125" style="238" customWidth="1"/>
    <col min="13072" max="13072" width="6.140625" style="238" customWidth="1"/>
    <col min="13073" max="13073" width="6.42578125" style="238" customWidth="1"/>
    <col min="13074" max="13074" width="6.28515625" style="238" customWidth="1"/>
    <col min="13075" max="13076" width="6.42578125" style="238" customWidth="1"/>
    <col min="13077" max="13077" width="8.140625" style="238" customWidth="1"/>
    <col min="13078" max="13312" width="11.42578125" style="238"/>
    <col min="13313" max="13313" width="7.28515625" style="238" customWidth="1"/>
    <col min="13314" max="13314" width="5.85546875" style="238" customWidth="1"/>
    <col min="13315" max="13319" width="6.28515625" style="238" customWidth="1"/>
    <col min="13320" max="13322" width="6" style="238" customWidth="1"/>
    <col min="13323" max="13323" width="7.7109375" style="238" customWidth="1"/>
    <col min="13324" max="13325" width="6.140625" style="238" customWidth="1"/>
    <col min="13326" max="13326" width="6" style="238" customWidth="1"/>
    <col min="13327" max="13327" width="6.42578125" style="238" customWidth="1"/>
    <col min="13328" max="13328" width="6.140625" style="238" customWidth="1"/>
    <col min="13329" max="13329" width="6.42578125" style="238" customWidth="1"/>
    <col min="13330" max="13330" width="6.28515625" style="238" customWidth="1"/>
    <col min="13331" max="13332" width="6.42578125" style="238" customWidth="1"/>
    <col min="13333" max="13333" width="8.140625" style="238" customWidth="1"/>
    <col min="13334" max="13568" width="11.42578125" style="238"/>
    <col min="13569" max="13569" width="7.28515625" style="238" customWidth="1"/>
    <col min="13570" max="13570" width="5.85546875" style="238" customWidth="1"/>
    <col min="13571" max="13575" width="6.28515625" style="238" customWidth="1"/>
    <col min="13576" max="13578" width="6" style="238" customWidth="1"/>
    <col min="13579" max="13579" width="7.7109375" style="238" customWidth="1"/>
    <col min="13580" max="13581" width="6.140625" style="238" customWidth="1"/>
    <col min="13582" max="13582" width="6" style="238" customWidth="1"/>
    <col min="13583" max="13583" width="6.42578125" style="238" customWidth="1"/>
    <col min="13584" max="13584" width="6.140625" style="238" customWidth="1"/>
    <col min="13585" max="13585" width="6.42578125" style="238" customWidth="1"/>
    <col min="13586" max="13586" width="6.28515625" style="238" customWidth="1"/>
    <col min="13587" max="13588" width="6.42578125" style="238" customWidth="1"/>
    <col min="13589" max="13589" width="8.140625" style="238" customWidth="1"/>
    <col min="13590" max="13824" width="11.42578125" style="238"/>
    <col min="13825" max="13825" width="7.28515625" style="238" customWidth="1"/>
    <col min="13826" max="13826" width="5.85546875" style="238" customWidth="1"/>
    <col min="13827" max="13831" width="6.28515625" style="238" customWidth="1"/>
    <col min="13832" max="13834" width="6" style="238" customWidth="1"/>
    <col min="13835" max="13835" width="7.7109375" style="238" customWidth="1"/>
    <col min="13836" max="13837" width="6.140625" style="238" customWidth="1"/>
    <col min="13838" max="13838" width="6" style="238" customWidth="1"/>
    <col min="13839" max="13839" width="6.42578125" style="238" customWidth="1"/>
    <col min="13840" max="13840" width="6.140625" style="238" customWidth="1"/>
    <col min="13841" max="13841" width="6.42578125" style="238" customWidth="1"/>
    <col min="13842" max="13842" width="6.28515625" style="238" customWidth="1"/>
    <col min="13843" max="13844" width="6.42578125" style="238" customWidth="1"/>
    <col min="13845" max="13845" width="8.140625" style="238" customWidth="1"/>
    <col min="13846" max="14080" width="11.42578125" style="238"/>
    <col min="14081" max="14081" width="7.28515625" style="238" customWidth="1"/>
    <col min="14082" max="14082" width="5.85546875" style="238" customWidth="1"/>
    <col min="14083" max="14087" width="6.28515625" style="238" customWidth="1"/>
    <col min="14088" max="14090" width="6" style="238" customWidth="1"/>
    <col min="14091" max="14091" width="7.7109375" style="238" customWidth="1"/>
    <col min="14092" max="14093" width="6.140625" style="238" customWidth="1"/>
    <col min="14094" max="14094" width="6" style="238" customWidth="1"/>
    <col min="14095" max="14095" width="6.42578125" style="238" customWidth="1"/>
    <col min="14096" max="14096" width="6.140625" style="238" customWidth="1"/>
    <col min="14097" max="14097" width="6.42578125" style="238" customWidth="1"/>
    <col min="14098" max="14098" width="6.28515625" style="238" customWidth="1"/>
    <col min="14099" max="14100" width="6.42578125" style="238" customWidth="1"/>
    <col min="14101" max="14101" width="8.140625" style="238" customWidth="1"/>
    <col min="14102" max="14336" width="11.42578125" style="238"/>
    <col min="14337" max="14337" width="7.28515625" style="238" customWidth="1"/>
    <col min="14338" max="14338" width="5.85546875" style="238" customWidth="1"/>
    <col min="14339" max="14343" width="6.28515625" style="238" customWidth="1"/>
    <col min="14344" max="14346" width="6" style="238" customWidth="1"/>
    <col min="14347" max="14347" width="7.7109375" style="238" customWidth="1"/>
    <col min="14348" max="14349" width="6.140625" style="238" customWidth="1"/>
    <col min="14350" max="14350" width="6" style="238" customWidth="1"/>
    <col min="14351" max="14351" width="6.42578125" style="238" customWidth="1"/>
    <col min="14352" max="14352" width="6.140625" style="238" customWidth="1"/>
    <col min="14353" max="14353" width="6.42578125" style="238" customWidth="1"/>
    <col min="14354" max="14354" width="6.28515625" style="238" customWidth="1"/>
    <col min="14355" max="14356" width="6.42578125" style="238" customWidth="1"/>
    <col min="14357" max="14357" width="8.140625" style="238" customWidth="1"/>
    <col min="14358" max="14592" width="11.42578125" style="238"/>
    <col min="14593" max="14593" width="7.28515625" style="238" customWidth="1"/>
    <col min="14594" max="14594" width="5.85546875" style="238" customWidth="1"/>
    <col min="14595" max="14599" width="6.28515625" style="238" customWidth="1"/>
    <col min="14600" max="14602" width="6" style="238" customWidth="1"/>
    <col min="14603" max="14603" width="7.7109375" style="238" customWidth="1"/>
    <col min="14604" max="14605" width="6.140625" style="238" customWidth="1"/>
    <col min="14606" max="14606" width="6" style="238" customWidth="1"/>
    <col min="14607" max="14607" width="6.42578125" style="238" customWidth="1"/>
    <col min="14608" max="14608" width="6.140625" style="238" customWidth="1"/>
    <col min="14609" max="14609" width="6.42578125" style="238" customWidth="1"/>
    <col min="14610" max="14610" width="6.28515625" style="238" customWidth="1"/>
    <col min="14611" max="14612" width="6.42578125" style="238" customWidth="1"/>
    <col min="14613" max="14613" width="8.140625" style="238" customWidth="1"/>
    <col min="14614" max="14848" width="11.42578125" style="238"/>
    <col min="14849" max="14849" width="7.28515625" style="238" customWidth="1"/>
    <col min="14850" max="14850" width="5.85546875" style="238" customWidth="1"/>
    <col min="14851" max="14855" width="6.28515625" style="238" customWidth="1"/>
    <col min="14856" max="14858" width="6" style="238" customWidth="1"/>
    <col min="14859" max="14859" width="7.7109375" style="238" customWidth="1"/>
    <col min="14860" max="14861" width="6.140625" style="238" customWidth="1"/>
    <col min="14862" max="14862" width="6" style="238" customWidth="1"/>
    <col min="14863" max="14863" width="6.42578125" style="238" customWidth="1"/>
    <col min="14864" max="14864" width="6.140625" style="238" customWidth="1"/>
    <col min="14865" max="14865" width="6.42578125" style="238" customWidth="1"/>
    <col min="14866" max="14866" width="6.28515625" style="238" customWidth="1"/>
    <col min="14867" max="14868" width="6.42578125" style="238" customWidth="1"/>
    <col min="14869" max="14869" width="8.140625" style="238" customWidth="1"/>
    <col min="14870" max="15104" width="11.42578125" style="238"/>
    <col min="15105" max="15105" width="7.28515625" style="238" customWidth="1"/>
    <col min="15106" max="15106" width="5.85546875" style="238" customWidth="1"/>
    <col min="15107" max="15111" width="6.28515625" style="238" customWidth="1"/>
    <col min="15112" max="15114" width="6" style="238" customWidth="1"/>
    <col min="15115" max="15115" width="7.7109375" style="238" customWidth="1"/>
    <col min="15116" max="15117" width="6.140625" style="238" customWidth="1"/>
    <col min="15118" max="15118" width="6" style="238" customWidth="1"/>
    <col min="15119" max="15119" width="6.42578125" style="238" customWidth="1"/>
    <col min="15120" max="15120" width="6.140625" style="238" customWidth="1"/>
    <col min="15121" max="15121" width="6.42578125" style="238" customWidth="1"/>
    <col min="15122" max="15122" width="6.28515625" style="238" customWidth="1"/>
    <col min="15123" max="15124" width="6.42578125" style="238" customWidth="1"/>
    <col min="15125" max="15125" width="8.140625" style="238" customWidth="1"/>
    <col min="15126" max="15360" width="11.42578125" style="238"/>
    <col min="15361" max="15361" width="7.28515625" style="238" customWidth="1"/>
    <col min="15362" max="15362" width="5.85546875" style="238" customWidth="1"/>
    <col min="15363" max="15367" width="6.28515625" style="238" customWidth="1"/>
    <col min="15368" max="15370" width="6" style="238" customWidth="1"/>
    <col min="15371" max="15371" width="7.7109375" style="238" customWidth="1"/>
    <col min="15372" max="15373" width="6.140625" style="238" customWidth="1"/>
    <col min="15374" max="15374" width="6" style="238" customWidth="1"/>
    <col min="15375" max="15375" width="6.42578125" style="238" customWidth="1"/>
    <col min="15376" max="15376" width="6.140625" style="238" customWidth="1"/>
    <col min="15377" max="15377" width="6.42578125" style="238" customWidth="1"/>
    <col min="15378" max="15378" width="6.28515625" style="238" customWidth="1"/>
    <col min="15379" max="15380" width="6.42578125" style="238" customWidth="1"/>
    <col min="15381" max="15381" width="8.140625" style="238" customWidth="1"/>
    <col min="15382" max="15616" width="11.42578125" style="238"/>
    <col min="15617" max="15617" width="7.28515625" style="238" customWidth="1"/>
    <col min="15618" max="15618" width="5.85546875" style="238" customWidth="1"/>
    <col min="15619" max="15623" width="6.28515625" style="238" customWidth="1"/>
    <col min="15624" max="15626" width="6" style="238" customWidth="1"/>
    <col min="15627" max="15627" width="7.7109375" style="238" customWidth="1"/>
    <col min="15628" max="15629" width="6.140625" style="238" customWidth="1"/>
    <col min="15630" max="15630" width="6" style="238" customWidth="1"/>
    <col min="15631" max="15631" width="6.42578125" style="238" customWidth="1"/>
    <col min="15632" max="15632" width="6.140625" style="238" customWidth="1"/>
    <col min="15633" max="15633" width="6.42578125" style="238" customWidth="1"/>
    <col min="15634" max="15634" width="6.28515625" style="238" customWidth="1"/>
    <col min="15635" max="15636" width="6.42578125" style="238" customWidth="1"/>
    <col min="15637" max="15637" width="8.140625" style="238" customWidth="1"/>
    <col min="15638" max="15872" width="11.42578125" style="238"/>
    <col min="15873" max="15873" width="7.28515625" style="238" customWidth="1"/>
    <col min="15874" max="15874" width="5.85546875" style="238" customWidth="1"/>
    <col min="15875" max="15879" width="6.28515625" style="238" customWidth="1"/>
    <col min="15880" max="15882" width="6" style="238" customWidth="1"/>
    <col min="15883" max="15883" width="7.7109375" style="238" customWidth="1"/>
    <col min="15884" max="15885" width="6.140625" style="238" customWidth="1"/>
    <col min="15886" max="15886" width="6" style="238" customWidth="1"/>
    <col min="15887" max="15887" width="6.42578125" style="238" customWidth="1"/>
    <col min="15888" max="15888" width="6.140625" style="238" customWidth="1"/>
    <col min="15889" max="15889" width="6.42578125" style="238" customWidth="1"/>
    <col min="15890" max="15890" width="6.28515625" style="238" customWidth="1"/>
    <col min="15891" max="15892" width="6.42578125" style="238" customWidth="1"/>
    <col min="15893" max="15893" width="8.140625" style="238" customWidth="1"/>
    <col min="15894" max="16128" width="11.42578125" style="238"/>
    <col min="16129" max="16129" width="7.28515625" style="238" customWidth="1"/>
    <col min="16130" max="16130" width="5.85546875" style="238" customWidth="1"/>
    <col min="16131" max="16135" width="6.28515625" style="238" customWidth="1"/>
    <col min="16136" max="16138" width="6" style="238" customWidth="1"/>
    <col min="16139" max="16139" width="7.7109375" style="238" customWidth="1"/>
    <col min="16140" max="16141" width="6.140625" style="238" customWidth="1"/>
    <col min="16142" max="16142" width="6" style="238" customWidth="1"/>
    <col min="16143" max="16143" width="6.42578125" style="238" customWidth="1"/>
    <col min="16144" max="16144" width="6.140625" style="238" customWidth="1"/>
    <col min="16145" max="16145" width="6.42578125" style="238" customWidth="1"/>
    <col min="16146" max="16146" width="6.28515625" style="238" customWidth="1"/>
    <col min="16147" max="16148" width="6.42578125" style="238" customWidth="1"/>
    <col min="16149" max="16149" width="8.140625" style="238" customWidth="1"/>
    <col min="16150" max="16384" width="11.42578125" style="238"/>
  </cols>
  <sheetData>
    <row r="1" spans="1:23" ht="6" customHeight="1"/>
    <row r="2" spans="1:23" ht="14.25">
      <c r="A2" s="83" t="s">
        <v>225</v>
      </c>
    </row>
    <row r="3" spans="1:23" ht="15">
      <c r="A3" s="552" t="s">
        <v>214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</row>
    <row r="4" spans="1:23" ht="15">
      <c r="A4" s="537" t="s">
        <v>503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</row>
    <row r="5" spans="1:23">
      <c r="A5" s="548"/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W5" s="239"/>
    </row>
    <row r="6" spans="1:23" ht="30" customHeight="1">
      <c r="A6" s="550" t="s">
        <v>5</v>
      </c>
      <c r="B6" s="551" t="s">
        <v>215</v>
      </c>
      <c r="C6" s="551"/>
      <c r="D6" s="551"/>
      <c r="E6" s="551"/>
      <c r="F6" s="551"/>
      <c r="G6" s="551"/>
      <c r="H6" s="551"/>
      <c r="I6" s="551"/>
      <c r="J6" s="551"/>
      <c r="K6" s="551"/>
      <c r="L6" s="551" t="s">
        <v>216</v>
      </c>
      <c r="M6" s="551"/>
      <c r="N6" s="551"/>
      <c r="O6" s="551"/>
      <c r="P6" s="551"/>
      <c r="Q6" s="551"/>
      <c r="R6" s="551"/>
      <c r="S6" s="551"/>
      <c r="T6" s="551"/>
      <c r="U6" s="551"/>
      <c r="W6" s="179" t="s">
        <v>149</v>
      </c>
    </row>
    <row r="7" spans="1:23" ht="29.25" customHeight="1">
      <c r="A7" s="550"/>
      <c r="B7" s="240" t="s">
        <v>208</v>
      </c>
      <c r="C7" s="240" t="s">
        <v>209</v>
      </c>
      <c r="D7" s="240" t="s">
        <v>217</v>
      </c>
      <c r="E7" s="240" t="s">
        <v>218</v>
      </c>
      <c r="F7" s="240" t="s">
        <v>219</v>
      </c>
      <c r="G7" s="240" t="s">
        <v>220</v>
      </c>
      <c r="H7" s="240" t="s">
        <v>221</v>
      </c>
      <c r="I7" s="240" t="s">
        <v>222</v>
      </c>
      <c r="J7" s="240" t="s">
        <v>223</v>
      </c>
      <c r="K7" s="240" t="s">
        <v>224</v>
      </c>
      <c r="L7" s="240" t="s">
        <v>208</v>
      </c>
      <c r="M7" s="240" t="s">
        <v>209</v>
      </c>
      <c r="N7" s="240" t="s">
        <v>217</v>
      </c>
      <c r="O7" s="240" t="s">
        <v>218</v>
      </c>
      <c r="P7" s="240" t="s">
        <v>219</v>
      </c>
      <c r="Q7" s="240" t="s">
        <v>220</v>
      </c>
      <c r="R7" s="240" t="s">
        <v>221</v>
      </c>
      <c r="S7" s="240" t="s">
        <v>222</v>
      </c>
      <c r="T7" s="240" t="s">
        <v>223</v>
      </c>
      <c r="U7" s="240" t="s">
        <v>224</v>
      </c>
    </row>
    <row r="8" spans="1:23" ht="12" customHeight="1">
      <c r="A8" s="241">
        <v>2000</v>
      </c>
      <c r="B8" s="242">
        <v>1112</v>
      </c>
      <c r="C8" s="242">
        <v>51102</v>
      </c>
      <c r="D8" s="242">
        <v>88574</v>
      </c>
      <c r="E8" s="242">
        <v>67179</v>
      </c>
      <c r="F8" s="242">
        <v>44564</v>
      </c>
      <c r="G8" s="242">
        <v>24932</v>
      </c>
      <c r="H8" s="242">
        <v>8344</v>
      </c>
      <c r="I8" s="242">
        <v>1506</v>
      </c>
      <c r="J8" s="243">
        <v>0</v>
      </c>
      <c r="K8" s="242">
        <v>8836</v>
      </c>
      <c r="L8" s="244">
        <v>67.805755395683448</v>
      </c>
      <c r="M8" s="244">
        <v>69.22038276388399</v>
      </c>
      <c r="N8" s="244">
        <v>71.291801205771449</v>
      </c>
      <c r="O8" s="244">
        <v>73.176141353696849</v>
      </c>
      <c r="P8" s="244">
        <v>72.852526703168479</v>
      </c>
      <c r="Q8" s="244">
        <v>67.403337076849041</v>
      </c>
      <c r="R8" s="244">
        <v>56.004314477468839</v>
      </c>
      <c r="S8" s="244">
        <v>40.438247011952186</v>
      </c>
      <c r="T8" s="245">
        <v>0</v>
      </c>
      <c r="U8" s="244">
        <v>80.092802172928927</v>
      </c>
    </row>
    <row r="9" spans="1:23" ht="12" customHeight="1">
      <c r="A9" s="241">
        <v>2001</v>
      </c>
      <c r="B9" s="242">
        <v>994</v>
      </c>
      <c r="C9" s="242">
        <v>48047</v>
      </c>
      <c r="D9" s="242">
        <v>84415</v>
      </c>
      <c r="E9" s="242">
        <v>62136</v>
      </c>
      <c r="F9" s="242">
        <v>42479</v>
      </c>
      <c r="G9" s="242">
        <v>23237</v>
      </c>
      <c r="H9" s="242">
        <v>8165</v>
      </c>
      <c r="I9" s="242">
        <v>1274</v>
      </c>
      <c r="J9" s="243">
        <v>0</v>
      </c>
      <c r="K9" s="242">
        <v>7423</v>
      </c>
      <c r="L9" s="244">
        <v>70.321931589537229</v>
      </c>
      <c r="M9" s="244">
        <v>70.612108976627056</v>
      </c>
      <c r="N9" s="244">
        <v>71.781081561333878</v>
      </c>
      <c r="O9" s="244">
        <v>73.765610917986351</v>
      </c>
      <c r="P9" s="244">
        <v>73.233833188163572</v>
      </c>
      <c r="Q9" s="244">
        <v>68.550157077075355</v>
      </c>
      <c r="R9" s="244">
        <v>56.582976117575015</v>
      </c>
      <c r="S9" s="244">
        <v>41.522762951334379</v>
      </c>
      <c r="T9" s="245">
        <v>0</v>
      </c>
      <c r="U9" s="244">
        <v>71.817324531860436</v>
      </c>
    </row>
    <row r="10" spans="1:23" ht="12" customHeight="1">
      <c r="A10" s="241">
        <v>2002</v>
      </c>
      <c r="B10" s="242">
        <v>1140</v>
      </c>
      <c r="C10" s="242">
        <v>49024</v>
      </c>
      <c r="D10" s="242">
        <v>84291</v>
      </c>
      <c r="E10" s="242">
        <v>61024</v>
      </c>
      <c r="F10" s="242">
        <v>40915</v>
      </c>
      <c r="G10" s="242">
        <v>22712</v>
      </c>
      <c r="H10" s="242">
        <v>7966</v>
      </c>
      <c r="I10" s="242">
        <v>1222</v>
      </c>
      <c r="J10" s="243">
        <v>0</v>
      </c>
      <c r="K10" s="242">
        <v>7006</v>
      </c>
      <c r="L10" s="244">
        <v>73.859649122807014</v>
      </c>
      <c r="M10" s="244">
        <v>73.066253263707566</v>
      </c>
      <c r="N10" s="244">
        <v>73.782491606458578</v>
      </c>
      <c r="O10" s="244">
        <v>75.768550078657583</v>
      </c>
      <c r="P10" s="244">
        <v>75.473542710497384</v>
      </c>
      <c r="Q10" s="244">
        <v>70.469355406833387</v>
      </c>
      <c r="R10" s="244">
        <v>59.829274416269143</v>
      </c>
      <c r="S10" s="244">
        <v>43.126022913256953</v>
      </c>
      <c r="T10" s="245">
        <v>0</v>
      </c>
      <c r="U10" s="244">
        <v>80.359691692834716</v>
      </c>
    </row>
    <row r="11" spans="1:23" ht="12" customHeight="1">
      <c r="A11" s="241">
        <v>2003</v>
      </c>
      <c r="B11" s="242">
        <v>1129</v>
      </c>
      <c r="C11" s="242">
        <v>47628</v>
      </c>
      <c r="D11" s="242">
        <v>79509</v>
      </c>
      <c r="E11" s="242">
        <v>57429</v>
      </c>
      <c r="F11" s="242">
        <v>38595</v>
      </c>
      <c r="G11" s="242">
        <v>21421</v>
      </c>
      <c r="H11" s="242">
        <v>7502</v>
      </c>
      <c r="I11" s="242">
        <v>1193</v>
      </c>
      <c r="J11" s="243">
        <v>0</v>
      </c>
      <c r="K11" s="242">
        <v>7598</v>
      </c>
      <c r="L11" s="244">
        <v>70.682019486271045</v>
      </c>
      <c r="M11" s="244">
        <v>74.4037121021248</v>
      </c>
      <c r="N11" s="244">
        <v>75.319775119797754</v>
      </c>
      <c r="O11" s="244">
        <v>77.379024534642767</v>
      </c>
      <c r="P11" s="244">
        <v>76.898561989895057</v>
      </c>
      <c r="Q11" s="244">
        <v>72.536296157975826</v>
      </c>
      <c r="R11" s="244">
        <v>60.303918954945345</v>
      </c>
      <c r="S11" s="244">
        <v>43.419949706621964</v>
      </c>
      <c r="T11" s="245">
        <v>0</v>
      </c>
      <c r="U11" s="244">
        <v>78.323242958673333</v>
      </c>
    </row>
    <row r="12" spans="1:23" ht="12" customHeight="1">
      <c r="A12" s="241">
        <v>2004</v>
      </c>
      <c r="B12" s="242">
        <v>1114</v>
      </c>
      <c r="C12" s="242">
        <v>46300</v>
      </c>
      <c r="D12" s="242">
        <v>76682</v>
      </c>
      <c r="E12" s="242">
        <v>56190</v>
      </c>
      <c r="F12" s="242">
        <v>37070</v>
      </c>
      <c r="G12" s="242">
        <v>20238</v>
      </c>
      <c r="H12" s="242">
        <v>7409</v>
      </c>
      <c r="I12" s="242">
        <v>1056</v>
      </c>
      <c r="J12" s="243">
        <v>0</v>
      </c>
      <c r="K12" s="242">
        <v>8303</v>
      </c>
      <c r="L12" s="244">
        <v>74.596050269299823</v>
      </c>
      <c r="M12" s="244">
        <v>76.550755939524834</v>
      </c>
      <c r="N12" s="244">
        <v>76.242142875772672</v>
      </c>
      <c r="O12" s="244">
        <v>78.978465919202705</v>
      </c>
      <c r="P12" s="244">
        <v>77.9848934448341</v>
      </c>
      <c r="Q12" s="244">
        <v>73.945053859076978</v>
      </c>
      <c r="R12" s="244">
        <v>62.613038196787699</v>
      </c>
      <c r="S12" s="244">
        <v>50.757575757575758</v>
      </c>
      <c r="T12" s="245">
        <v>0</v>
      </c>
      <c r="U12" s="244">
        <v>74.768156088160907</v>
      </c>
    </row>
    <row r="13" spans="1:23" ht="12" customHeight="1">
      <c r="A13" s="241">
        <v>2005</v>
      </c>
      <c r="B13" s="242">
        <v>1043</v>
      </c>
      <c r="C13" s="242">
        <v>46390</v>
      </c>
      <c r="D13" s="242">
        <v>75302</v>
      </c>
      <c r="E13" s="242">
        <v>57708</v>
      </c>
      <c r="F13" s="242">
        <v>36591</v>
      </c>
      <c r="G13" s="242">
        <v>20551</v>
      </c>
      <c r="H13" s="242">
        <v>7086</v>
      </c>
      <c r="I13" s="242">
        <v>1153</v>
      </c>
      <c r="J13" s="243">
        <v>0</v>
      </c>
      <c r="K13" s="242">
        <v>6901</v>
      </c>
      <c r="L13" s="244">
        <v>77.660594439117929</v>
      </c>
      <c r="M13" s="244">
        <v>78.006035783574049</v>
      </c>
      <c r="N13" s="244">
        <v>78.541074606252153</v>
      </c>
      <c r="O13" s="244">
        <v>80.307756290289049</v>
      </c>
      <c r="P13" s="244">
        <v>80.126260555874396</v>
      </c>
      <c r="Q13" s="244">
        <v>76.152012067539289</v>
      </c>
      <c r="R13" s="244">
        <v>65.509455263900648</v>
      </c>
      <c r="S13" s="244">
        <v>50.303555941023411</v>
      </c>
      <c r="T13" s="245">
        <v>0</v>
      </c>
      <c r="U13" s="244">
        <v>84.596435299231999</v>
      </c>
    </row>
    <row r="14" spans="1:23" ht="12" customHeight="1">
      <c r="A14" s="241">
        <v>2006</v>
      </c>
      <c r="B14" s="242">
        <v>1356</v>
      </c>
      <c r="C14" s="242">
        <v>51834</v>
      </c>
      <c r="D14" s="242">
        <v>82962</v>
      </c>
      <c r="E14" s="242">
        <v>64078</v>
      </c>
      <c r="F14" s="242">
        <v>40340</v>
      </c>
      <c r="G14" s="242">
        <v>22007</v>
      </c>
      <c r="H14" s="242">
        <v>7195</v>
      </c>
      <c r="I14" s="242">
        <v>1232</v>
      </c>
      <c r="J14" s="243">
        <v>0</v>
      </c>
      <c r="K14" s="242">
        <v>7587</v>
      </c>
      <c r="L14" s="244">
        <v>80.162241887905608</v>
      </c>
      <c r="M14" s="244">
        <v>79.627271674962387</v>
      </c>
      <c r="N14" s="244">
        <v>80.290976591692583</v>
      </c>
      <c r="O14" s="244">
        <v>82.268485283560651</v>
      </c>
      <c r="P14" s="244">
        <v>82.312840852751606</v>
      </c>
      <c r="Q14" s="244">
        <v>78.170582087517602</v>
      </c>
      <c r="R14" s="244">
        <v>67.838776928422519</v>
      </c>
      <c r="S14" s="244">
        <v>52.110389610389603</v>
      </c>
      <c r="T14" s="245">
        <v>0</v>
      </c>
      <c r="U14" s="244">
        <v>89.468828258863837</v>
      </c>
    </row>
    <row r="15" spans="1:23" ht="12" customHeight="1">
      <c r="A15" s="241">
        <v>2007</v>
      </c>
      <c r="B15" s="242">
        <v>1570</v>
      </c>
      <c r="C15" s="242">
        <v>54653</v>
      </c>
      <c r="D15" s="242">
        <v>84147</v>
      </c>
      <c r="E15" s="242">
        <v>65105</v>
      </c>
      <c r="F15" s="242">
        <v>40592</v>
      </c>
      <c r="G15" s="242">
        <v>22124</v>
      </c>
      <c r="H15" s="242">
        <v>7183</v>
      </c>
      <c r="I15" s="242">
        <v>1087</v>
      </c>
      <c r="J15" s="243">
        <v>0</v>
      </c>
      <c r="K15" s="242">
        <v>7523</v>
      </c>
      <c r="L15" s="244">
        <v>81.019108280254784</v>
      </c>
      <c r="M15" s="244">
        <v>81.510621557828472</v>
      </c>
      <c r="N15" s="244">
        <v>81.74028782963147</v>
      </c>
      <c r="O15" s="244">
        <v>83.661777129252741</v>
      </c>
      <c r="P15" s="244">
        <v>83.001576665352786</v>
      </c>
      <c r="Q15" s="244">
        <v>79.745977219309353</v>
      </c>
      <c r="R15" s="244">
        <v>70.165668940554085</v>
      </c>
      <c r="S15" s="244">
        <v>54.737810487580496</v>
      </c>
      <c r="T15" s="245">
        <v>0</v>
      </c>
      <c r="U15" s="244">
        <v>90.814834507510298</v>
      </c>
    </row>
    <row r="16" spans="1:23" ht="12" customHeight="1">
      <c r="A16" s="241">
        <v>2008</v>
      </c>
      <c r="B16" s="242">
        <v>1759</v>
      </c>
      <c r="C16" s="242">
        <v>57416</v>
      </c>
      <c r="D16" s="242">
        <v>85270</v>
      </c>
      <c r="E16" s="242">
        <v>66157</v>
      </c>
      <c r="F16" s="242">
        <v>42591</v>
      </c>
      <c r="G16" s="242">
        <v>22287</v>
      </c>
      <c r="H16" s="242">
        <v>7206</v>
      </c>
      <c r="I16" s="242">
        <v>1009</v>
      </c>
      <c r="J16" s="243">
        <v>0</v>
      </c>
      <c r="K16" s="242">
        <v>7360</v>
      </c>
      <c r="L16" s="244">
        <v>85.275724843661166</v>
      </c>
      <c r="M16" s="244">
        <v>83.016929079002367</v>
      </c>
      <c r="N16" s="244">
        <v>83.769203705875455</v>
      </c>
      <c r="O16" s="244">
        <v>85.662892815575077</v>
      </c>
      <c r="P16" s="244">
        <v>85.84677514028786</v>
      </c>
      <c r="Q16" s="244">
        <v>82.393323462107958</v>
      </c>
      <c r="R16" s="244">
        <v>72.453510963086316</v>
      </c>
      <c r="S16" s="244">
        <v>53.914767096134788</v>
      </c>
      <c r="T16" s="245">
        <v>0</v>
      </c>
      <c r="U16" s="244">
        <v>87.078804347826093</v>
      </c>
    </row>
    <row r="17" spans="1:21" ht="12" customHeight="1">
      <c r="A17" s="241">
        <v>2009</v>
      </c>
      <c r="B17" s="242">
        <v>2083</v>
      </c>
      <c r="C17" s="242">
        <v>60623</v>
      </c>
      <c r="D17" s="242">
        <v>86853</v>
      </c>
      <c r="E17" s="242">
        <v>67565</v>
      </c>
      <c r="F17" s="242">
        <v>44351</v>
      </c>
      <c r="G17" s="242">
        <v>23134</v>
      </c>
      <c r="H17" s="242">
        <v>7112</v>
      </c>
      <c r="I17" s="242">
        <v>901</v>
      </c>
      <c r="J17" s="243">
        <v>0</v>
      </c>
      <c r="K17" s="242">
        <v>5715</v>
      </c>
      <c r="L17" s="244">
        <v>85.837734037445983</v>
      </c>
      <c r="M17" s="244">
        <v>84.929812117513166</v>
      </c>
      <c r="N17" s="244">
        <v>85.522664732363879</v>
      </c>
      <c r="O17" s="244">
        <v>87.181232886849699</v>
      </c>
      <c r="P17" s="244">
        <v>87.364433721900298</v>
      </c>
      <c r="Q17" s="244">
        <v>84.058096308463732</v>
      </c>
      <c r="R17" s="244">
        <v>76.546681664791905</v>
      </c>
      <c r="S17" s="244">
        <v>60.155382907880131</v>
      </c>
      <c r="T17" s="245">
        <v>0</v>
      </c>
      <c r="U17" s="244">
        <v>85.056867891513562</v>
      </c>
    </row>
    <row r="18" spans="1:21" ht="12" customHeight="1">
      <c r="A18" s="241">
        <v>2010</v>
      </c>
      <c r="B18" s="242">
        <v>2123</v>
      </c>
      <c r="C18" s="242">
        <v>59282</v>
      </c>
      <c r="D18" s="242">
        <v>83652</v>
      </c>
      <c r="E18" s="242">
        <v>67023</v>
      </c>
      <c r="F18" s="242">
        <v>45537</v>
      </c>
      <c r="G18" s="242">
        <v>22962</v>
      </c>
      <c r="H18" s="242">
        <v>6857</v>
      </c>
      <c r="I18" s="242">
        <v>834</v>
      </c>
      <c r="J18" s="243">
        <v>0</v>
      </c>
      <c r="K18" s="242">
        <v>4105</v>
      </c>
      <c r="L18" s="244">
        <v>86.245878473857758</v>
      </c>
      <c r="M18" s="244">
        <v>86.570965891839009</v>
      </c>
      <c r="N18" s="244">
        <v>87.339214842442502</v>
      </c>
      <c r="O18" s="244">
        <v>88.83069990898646</v>
      </c>
      <c r="P18" s="244">
        <v>89.230735445901132</v>
      </c>
      <c r="Q18" s="244">
        <v>86.312167929622845</v>
      </c>
      <c r="R18" s="244">
        <v>78.955811579407907</v>
      </c>
      <c r="S18" s="244">
        <v>64.02877697841727</v>
      </c>
      <c r="T18" s="245">
        <v>0</v>
      </c>
      <c r="U18" s="244">
        <v>85.164433617539586</v>
      </c>
    </row>
    <row r="19" spans="1:21" ht="12" customHeight="1">
      <c r="A19" s="241">
        <v>2011</v>
      </c>
      <c r="B19" s="242">
        <v>2171</v>
      </c>
      <c r="C19" s="242">
        <v>60331</v>
      </c>
      <c r="D19" s="242">
        <v>85437</v>
      </c>
      <c r="E19" s="242">
        <v>69113</v>
      </c>
      <c r="F19" s="242">
        <v>47841</v>
      </c>
      <c r="G19" s="242">
        <v>23955</v>
      </c>
      <c r="H19" s="242">
        <v>7099</v>
      </c>
      <c r="I19" s="242">
        <v>749</v>
      </c>
      <c r="J19" s="243">
        <v>0</v>
      </c>
      <c r="K19" s="242">
        <v>4410</v>
      </c>
      <c r="L19" s="244">
        <v>90.971902349147854</v>
      </c>
      <c r="M19" s="244">
        <v>89.231075234953835</v>
      </c>
      <c r="N19" s="244">
        <v>89.387501901986255</v>
      </c>
      <c r="O19" s="244">
        <v>90.914878532258768</v>
      </c>
      <c r="P19" s="244">
        <v>90.938734558224127</v>
      </c>
      <c r="Q19" s="244">
        <v>89.104571070757672</v>
      </c>
      <c r="R19" s="244">
        <v>82.687702493308919</v>
      </c>
      <c r="S19" s="244">
        <v>65.420560747663544</v>
      </c>
      <c r="T19" s="245">
        <v>0</v>
      </c>
      <c r="U19" s="244">
        <v>85.736961451247168</v>
      </c>
    </row>
    <row r="20" spans="1:21" ht="12" customHeight="1">
      <c r="A20" s="241">
        <v>2012</v>
      </c>
      <c r="B20" s="242">
        <v>2394</v>
      </c>
      <c r="C20" s="242">
        <v>61105</v>
      </c>
      <c r="D20" s="242">
        <v>82498</v>
      </c>
      <c r="E20" s="242">
        <v>67297</v>
      </c>
      <c r="F20" s="242">
        <v>48191</v>
      </c>
      <c r="G20" s="242">
        <v>24102</v>
      </c>
      <c r="H20" s="242">
        <v>6988</v>
      </c>
      <c r="I20" s="242">
        <v>698</v>
      </c>
      <c r="J20" s="243">
        <v>0</v>
      </c>
      <c r="K20" s="242">
        <v>4036</v>
      </c>
      <c r="L20" s="244">
        <v>89.557226399331654</v>
      </c>
      <c r="M20" s="244">
        <v>91.2854921855822</v>
      </c>
      <c r="N20" s="244">
        <v>91.672525394555009</v>
      </c>
      <c r="O20" s="244">
        <v>92.433540871064096</v>
      </c>
      <c r="P20" s="244">
        <v>93.065095142246477</v>
      </c>
      <c r="Q20" s="244">
        <v>90.83063646170443</v>
      </c>
      <c r="R20" s="244">
        <v>86.219232970807099</v>
      </c>
      <c r="S20" s="244">
        <v>70.200573065902589</v>
      </c>
      <c r="T20" s="245">
        <v>0</v>
      </c>
      <c r="U20" s="244">
        <v>88.676907829534187</v>
      </c>
    </row>
    <row r="21" spans="1:21" ht="12" customHeight="1">
      <c r="A21" s="241">
        <v>2013</v>
      </c>
      <c r="B21" s="242">
        <v>1967</v>
      </c>
      <c r="C21" s="242">
        <v>53754</v>
      </c>
      <c r="D21" s="242">
        <v>76407</v>
      </c>
      <c r="E21" s="242">
        <v>63678</v>
      </c>
      <c r="F21" s="242">
        <v>46780</v>
      </c>
      <c r="G21" s="242">
        <v>23948</v>
      </c>
      <c r="H21" s="242">
        <v>7449</v>
      </c>
      <c r="I21" s="242">
        <v>749</v>
      </c>
      <c r="J21" s="243">
        <v>0</v>
      </c>
      <c r="K21" s="242">
        <v>2888</v>
      </c>
      <c r="L21" s="244">
        <v>93.238434163701072</v>
      </c>
      <c r="M21" s="244">
        <v>93.235852215649075</v>
      </c>
      <c r="N21" s="244">
        <v>93.207428638737284</v>
      </c>
      <c r="O21" s="244">
        <v>94.03247589434342</v>
      </c>
      <c r="P21" s="244">
        <v>94.170585720393333</v>
      </c>
      <c r="Q21" s="244">
        <v>92.725906129948214</v>
      </c>
      <c r="R21" s="244">
        <v>88.830715532286206</v>
      </c>
      <c r="S21" s="244">
        <v>74.89986648865154</v>
      </c>
      <c r="T21" s="245">
        <v>0</v>
      </c>
      <c r="U21" s="244">
        <v>89.50831024930747</v>
      </c>
    </row>
    <row r="22" spans="1:21" ht="12" customHeight="1">
      <c r="A22" s="241" t="s">
        <v>212</v>
      </c>
      <c r="B22" s="242">
        <v>1515</v>
      </c>
      <c r="C22" s="242">
        <v>41451</v>
      </c>
      <c r="D22" s="242">
        <v>62086</v>
      </c>
      <c r="E22" s="242">
        <v>54236</v>
      </c>
      <c r="F22" s="242">
        <v>40735</v>
      </c>
      <c r="G22" s="242">
        <v>22190</v>
      </c>
      <c r="H22" s="242">
        <v>6499</v>
      </c>
      <c r="I22" s="242">
        <v>580</v>
      </c>
      <c r="J22" s="243">
        <v>0</v>
      </c>
      <c r="K22" s="242">
        <v>184</v>
      </c>
      <c r="L22" s="246">
        <v>96.633663366336634</v>
      </c>
      <c r="M22" s="246">
        <v>95.949434271790793</v>
      </c>
      <c r="N22" s="246">
        <v>96.003930032535507</v>
      </c>
      <c r="O22" s="246">
        <v>96.942989896010033</v>
      </c>
      <c r="P22" s="246">
        <v>96.860193936418312</v>
      </c>
      <c r="Q22" s="246">
        <v>96.430824695808923</v>
      </c>
      <c r="R22" s="246">
        <v>93.675950146176334</v>
      </c>
      <c r="S22" s="246">
        <v>87.586206896551715</v>
      </c>
      <c r="T22" s="245">
        <v>0</v>
      </c>
      <c r="U22" s="246">
        <v>63.04347826086957</v>
      </c>
    </row>
    <row r="23" spans="1:21" s="248" customFormat="1" ht="11.25">
      <c r="A23" s="546" t="s">
        <v>447</v>
      </c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</row>
    <row r="24" spans="1:21" s="248" customFormat="1" ht="11.25">
      <c r="A24" s="547" t="s">
        <v>448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</row>
    <row r="25" spans="1:21" s="248" customFormat="1" ht="11.25">
      <c r="A25" s="547" t="s">
        <v>449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47"/>
      <c r="S25" s="547"/>
      <c r="T25" s="547"/>
      <c r="U25" s="547"/>
    </row>
    <row r="26" spans="1:21" s="248" customFormat="1" ht="11.25">
      <c r="A26" s="547" t="s">
        <v>450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</row>
    <row r="27" spans="1:21" s="248" customFormat="1" ht="11.25">
      <c r="A27" s="547" t="s">
        <v>451</v>
      </c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7"/>
      <c r="U27" s="547"/>
    </row>
    <row r="29" spans="1:21">
      <c r="B29" s="247"/>
    </row>
    <row r="30" spans="1:21">
      <c r="B30" s="247"/>
    </row>
    <row r="31" spans="1:21">
      <c r="B31" s="247"/>
    </row>
    <row r="32" spans="1:21">
      <c r="B32" s="247"/>
    </row>
    <row r="33" spans="2:2">
      <c r="B33" s="247"/>
    </row>
  </sheetData>
  <mergeCells count="11">
    <mergeCell ref="A5:U5"/>
    <mergeCell ref="A6:A7"/>
    <mergeCell ref="B6:K6"/>
    <mergeCell ref="L6:U6"/>
    <mergeCell ref="A3:U3"/>
    <mergeCell ref="A4:U4"/>
    <mergeCell ref="A23:U23"/>
    <mergeCell ref="A24:U24"/>
    <mergeCell ref="A25:U25"/>
    <mergeCell ref="A26:U26"/>
    <mergeCell ref="A27:U27"/>
  </mergeCells>
  <hyperlinks>
    <hyperlink ref="W6" location="ÍNDICE!A23" display="ÍNDICE"/>
  </hyperlinks>
  <printOptions horizontalCentered="1"/>
  <pageMargins left="0.19685039370078741" right="0.19685039370078741" top="1.1811023622047245" bottom="0" header="0.19685039370078741" footer="0.19685039370078741"/>
  <pageSetup firstPageNumber="33" orientation="landscape" useFirstPageNumber="1" r:id="rId1"/>
  <headerFooter scaleWithDoc="0">
    <oddHeader>&amp;C&amp;G</oddHeader>
    <oddFooter>&amp;C&amp;"Arial,Normal"&amp;8&amp;P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opLeftCell="F1" zoomScale="90" zoomScaleNormal="90" workbookViewId="0">
      <selection activeCell="L7" sqref="L7"/>
    </sheetView>
  </sheetViews>
  <sheetFormatPr baseColWidth="10" defaultRowHeight="14.25"/>
  <cols>
    <col min="1" max="1" width="39.85546875" style="83" customWidth="1"/>
    <col min="2" max="10" width="16.5703125" style="214" customWidth="1"/>
    <col min="11" max="243" width="11.42578125" style="83"/>
    <col min="244" max="244" width="20.7109375" style="83" customWidth="1"/>
    <col min="245" max="245" width="12.85546875" style="83" customWidth="1"/>
    <col min="246" max="246" width="9.140625" style="83" customWidth="1"/>
    <col min="247" max="247" width="8.7109375" style="83" customWidth="1"/>
    <col min="248" max="248" width="13.7109375" style="83" customWidth="1"/>
    <col min="249" max="249" width="16.85546875" style="83" customWidth="1"/>
    <col min="250" max="250" width="14.5703125" style="83" customWidth="1"/>
    <col min="251" max="251" width="15" style="83" customWidth="1"/>
    <col min="252" max="252" width="14.85546875" style="83" customWidth="1"/>
    <col min="253" max="254" width="6.5703125" style="83" bestFit="1" customWidth="1"/>
    <col min="255" max="16384" width="11.42578125" style="83"/>
  </cols>
  <sheetData>
    <row r="1" spans="1:12" ht="6" customHeight="1"/>
    <row r="2" spans="1:12">
      <c r="A2" s="83" t="s">
        <v>4</v>
      </c>
    </row>
    <row r="3" spans="1:12" ht="15">
      <c r="A3" s="555" t="s">
        <v>198</v>
      </c>
      <c r="B3" s="555"/>
      <c r="C3" s="555"/>
      <c r="D3" s="555"/>
      <c r="E3" s="555"/>
      <c r="F3" s="555"/>
      <c r="G3" s="555"/>
      <c r="H3" s="555"/>
      <c r="I3" s="555"/>
      <c r="J3" s="555"/>
    </row>
    <row r="4" spans="1:12" ht="15">
      <c r="A4" s="537" t="s">
        <v>503</v>
      </c>
      <c r="B4" s="537"/>
      <c r="C4" s="537"/>
      <c r="D4" s="537"/>
      <c r="E4" s="537"/>
      <c r="F4" s="537"/>
      <c r="G4" s="537"/>
      <c r="H4" s="537"/>
      <c r="I4" s="537"/>
      <c r="J4" s="537"/>
    </row>
    <row r="5" spans="1:12" ht="15.75" customHeight="1">
      <c r="A5" s="556" t="s">
        <v>76</v>
      </c>
      <c r="B5" s="556"/>
      <c r="C5" s="556"/>
      <c r="D5" s="556"/>
      <c r="E5" s="556"/>
      <c r="F5" s="556"/>
      <c r="G5" s="556"/>
      <c r="H5" s="556"/>
      <c r="I5" s="556"/>
      <c r="J5" s="556"/>
    </row>
    <row r="6" spans="1:12" ht="15.75" customHeight="1">
      <c r="A6" s="130"/>
      <c r="B6" s="131"/>
      <c r="C6" s="131"/>
      <c r="D6" s="131"/>
      <c r="E6" s="131"/>
      <c r="F6" s="131"/>
      <c r="G6" s="131"/>
      <c r="H6" s="131"/>
      <c r="I6" s="131"/>
      <c r="J6" s="131"/>
    </row>
    <row r="7" spans="1:12" s="215" customFormat="1" ht="15.75" customHeight="1">
      <c r="A7" s="557" t="s">
        <v>5</v>
      </c>
      <c r="B7" s="558" t="s">
        <v>42</v>
      </c>
      <c r="C7" s="559"/>
      <c r="D7" s="559"/>
      <c r="E7" s="559"/>
      <c r="F7" s="560"/>
      <c r="G7" s="561" t="s">
        <v>43</v>
      </c>
      <c r="H7" s="561"/>
      <c r="I7" s="562" t="s">
        <v>49</v>
      </c>
      <c r="J7" s="540" t="s">
        <v>50</v>
      </c>
      <c r="L7" s="179" t="s">
        <v>149</v>
      </c>
    </row>
    <row r="8" spans="1:12" s="217" customFormat="1" ht="52.9" customHeight="1">
      <c r="A8" s="557"/>
      <c r="B8" s="203" t="s">
        <v>44</v>
      </c>
      <c r="C8" s="203" t="s">
        <v>45</v>
      </c>
      <c r="D8" s="203" t="s">
        <v>46</v>
      </c>
      <c r="E8" s="203" t="s">
        <v>47</v>
      </c>
      <c r="F8" s="203" t="s">
        <v>48</v>
      </c>
      <c r="G8" s="203" t="s">
        <v>199</v>
      </c>
      <c r="H8" s="216" t="s">
        <v>200</v>
      </c>
      <c r="I8" s="563"/>
      <c r="J8" s="540"/>
    </row>
    <row r="9" spans="1:12">
      <c r="A9" s="114">
        <v>2000</v>
      </c>
      <c r="B9" s="57">
        <v>56420</v>
      </c>
      <c r="C9" s="57">
        <v>31966</v>
      </c>
      <c r="D9" s="57">
        <v>24454</v>
      </c>
      <c r="E9" s="57">
        <v>5480</v>
      </c>
      <c r="F9" s="57">
        <v>232</v>
      </c>
      <c r="G9" s="90">
        <v>4.5023585112690636</v>
      </c>
      <c r="H9" s="85">
        <v>15.459438720816078</v>
      </c>
      <c r="I9" s="82">
        <v>65.448718672068068</v>
      </c>
      <c r="J9" s="57">
        <v>354476</v>
      </c>
      <c r="K9" s="218"/>
    </row>
    <row r="10" spans="1:12">
      <c r="A10" s="114">
        <v>2001</v>
      </c>
      <c r="B10" s="57">
        <v>55214</v>
      </c>
      <c r="C10" s="57">
        <v>31255</v>
      </c>
      <c r="D10" s="57">
        <v>23959</v>
      </c>
      <c r="E10" s="57">
        <v>4800</v>
      </c>
      <c r="F10" s="57">
        <v>186</v>
      </c>
      <c r="G10" s="90">
        <v>4.3087117775851311</v>
      </c>
      <c r="H10" s="85">
        <v>13.581728048532041</v>
      </c>
      <c r="I10" s="82">
        <v>52.629196188061663</v>
      </c>
      <c r="J10" s="57">
        <v>353416</v>
      </c>
      <c r="K10" s="218"/>
    </row>
    <row r="11" spans="1:12">
      <c r="A11" s="114">
        <v>2002</v>
      </c>
      <c r="B11" s="57">
        <v>55549</v>
      </c>
      <c r="C11" s="57">
        <v>31054</v>
      </c>
      <c r="D11" s="57">
        <v>24045</v>
      </c>
      <c r="E11" s="57">
        <v>4530</v>
      </c>
      <c r="F11" s="57">
        <v>149</v>
      </c>
      <c r="G11" s="90">
        <v>4.2424779816775118</v>
      </c>
      <c r="H11" s="85">
        <v>12.856279284929773</v>
      </c>
      <c r="I11" s="82">
        <v>42.286658133654221</v>
      </c>
      <c r="J11" s="57">
        <v>352357</v>
      </c>
      <c r="K11" s="218"/>
    </row>
    <row r="12" spans="1:12">
      <c r="A12" s="114">
        <v>2003</v>
      </c>
      <c r="B12" s="57">
        <v>53521</v>
      </c>
      <c r="C12" s="57">
        <v>30366</v>
      </c>
      <c r="D12" s="57">
        <v>23155</v>
      </c>
      <c r="E12" s="57">
        <v>3985</v>
      </c>
      <c r="F12" s="57">
        <v>138</v>
      </c>
      <c r="G12" s="90">
        <v>4.0182213021061104</v>
      </c>
      <c r="H12" s="85">
        <v>11.343613275301097</v>
      </c>
      <c r="I12" s="82">
        <v>39.282776210578454</v>
      </c>
      <c r="J12" s="57">
        <v>351299</v>
      </c>
      <c r="K12" s="218"/>
    </row>
    <row r="13" spans="1:12">
      <c r="A13" s="114">
        <v>2004</v>
      </c>
      <c r="B13" s="57">
        <v>54729</v>
      </c>
      <c r="C13" s="57">
        <v>31292</v>
      </c>
      <c r="D13" s="57">
        <v>23437</v>
      </c>
      <c r="E13" s="57">
        <v>3942</v>
      </c>
      <c r="F13" s="57">
        <v>129</v>
      </c>
      <c r="G13" s="90">
        <v>4.0384817599040721</v>
      </c>
      <c r="H13" s="85">
        <v>11.254914388988343</v>
      </c>
      <c r="I13" s="82">
        <v>36.8311505880136</v>
      </c>
      <c r="J13" s="57">
        <v>350247</v>
      </c>
      <c r="K13" s="218"/>
    </row>
    <row r="14" spans="1:12">
      <c r="A14" s="114">
        <v>2005</v>
      </c>
      <c r="B14" s="57">
        <v>56825</v>
      </c>
      <c r="C14" s="57">
        <v>32621</v>
      </c>
      <c r="D14" s="57">
        <v>24204</v>
      </c>
      <c r="E14" s="57">
        <v>3717</v>
      </c>
      <c r="F14" s="57">
        <v>143</v>
      </c>
      <c r="G14" s="90">
        <v>4.1413723498587638</v>
      </c>
      <c r="H14" s="85">
        <v>10.644360379038886</v>
      </c>
      <c r="I14" s="82">
        <v>40.950861829501228</v>
      </c>
      <c r="J14" s="57">
        <v>349199</v>
      </c>
      <c r="K14" s="218"/>
    </row>
    <row r="15" spans="1:12">
      <c r="A15" s="114">
        <v>2006</v>
      </c>
      <c r="B15" s="57">
        <v>57940</v>
      </c>
      <c r="C15" s="57">
        <v>32775</v>
      </c>
      <c r="D15" s="57">
        <v>25165</v>
      </c>
      <c r="E15" s="57">
        <v>3715</v>
      </c>
      <c r="F15" s="57">
        <v>135</v>
      </c>
      <c r="G15" s="90">
        <v>4.1490608471159156</v>
      </c>
      <c r="H15" s="85">
        <v>10.670595973609304</v>
      </c>
      <c r="I15" s="82">
        <v>38.776055354973245</v>
      </c>
      <c r="J15" s="57">
        <v>348153</v>
      </c>
      <c r="K15" s="218"/>
    </row>
    <row r="16" spans="1:12">
      <c r="A16" s="114">
        <v>2007</v>
      </c>
      <c r="B16" s="57">
        <v>58016</v>
      </c>
      <c r="C16" s="57">
        <v>33103</v>
      </c>
      <c r="D16" s="57">
        <v>24913</v>
      </c>
      <c r="E16" s="57">
        <v>3529</v>
      </c>
      <c r="F16" s="57">
        <v>176</v>
      </c>
      <c r="G16" s="90">
        <v>4.0813277146604898</v>
      </c>
      <c r="H16" s="85">
        <v>10.166805911670652</v>
      </c>
      <c r="I16" s="82">
        <v>50.704387658091093</v>
      </c>
      <c r="J16" s="57">
        <v>347110</v>
      </c>
      <c r="K16" s="218"/>
    </row>
    <row r="17" spans="1:11">
      <c r="A17" s="114">
        <v>2008</v>
      </c>
      <c r="B17" s="57">
        <v>60023</v>
      </c>
      <c r="C17" s="57">
        <v>34509</v>
      </c>
      <c r="D17" s="57">
        <v>25514</v>
      </c>
      <c r="E17" s="57">
        <v>3380</v>
      </c>
      <c r="F17" s="57">
        <v>165</v>
      </c>
      <c r="G17" s="90">
        <v>4.1472737874373458</v>
      </c>
      <c r="H17" s="85">
        <v>9.7668101829109712</v>
      </c>
      <c r="I17" s="82">
        <v>47.678215389950012</v>
      </c>
      <c r="J17" s="57">
        <v>346070</v>
      </c>
      <c r="K17" s="218"/>
    </row>
    <row r="18" spans="1:11">
      <c r="A18" s="114">
        <v>2009</v>
      </c>
      <c r="B18" s="57">
        <v>59714</v>
      </c>
      <c r="C18" s="57">
        <v>33868</v>
      </c>
      <c r="D18" s="57">
        <v>25846</v>
      </c>
      <c r="E18" s="57">
        <v>3279</v>
      </c>
      <c r="F18" s="57">
        <v>208</v>
      </c>
      <c r="G18" s="90">
        <v>4.0515733245617316</v>
      </c>
      <c r="H18" s="85">
        <v>9.5034112580209484</v>
      </c>
      <c r="I18" s="82">
        <v>60.283914049050232</v>
      </c>
      <c r="J18" s="57">
        <v>345034</v>
      </c>
      <c r="K18" s="218"/>
    </row>
    <row r="19" spans="1:11">
      <c r="A19" s="114">
        <v>2010</v>
      </c>
      <c r="B19" s="57">
        <v>61681</v>
      </c>
      <c r="C19" s="57">
        <v>34895</v>
      </c>
      <c r="D19" s="57">
        <v>26786</v>
      </c>
      <c r="E19" s="57">
        <v>3204</v>
      </c>
      <c r="F19" s="57">
        <v>203</v>
      </c>
      <c r="G19" s="90">
        <v>4.1087172403723153</v>
      </c>
      <c r="H19" s="85">
        <v>9.3177997894479709</v>
      </c>
      <c r="I19" s="82">
        <v>59.035997417538631</v>
      </c>
      <c r="J19" s="57">
        <v>343858</v>
      </c>
      <c r="K19" s="218"/>
    </row>
    <row r="20" spans="1:11">
      <c r="A20" s="114">
        <v>2011</v>
      </c>
      <c r="B20" s="57">
        <v>62304</v>
      </c>
      <c r="C20" s="57">
        <v>35274</v>
      </c>
      <c r="D20" s="57">
        <v>27030</v>
      </c>
      <c r="E20" s="57">
        <v>3046</v>
      </c>
      <c r="F20" s="57">
        <v>241</v>
      </c>
      <c r="G20" s="90">
        <v>4.08111103374456</v>
      </c>
      <c r="H20" s="85">
        <v>8.9024240546654436</v>
      </c>
      <c r="I20" s="82">
        <v>70.436119408219696</v>
      </c>
      <c r="J20" s="57">
        <v>342154</v>
      </c>
      <c r="K20" s="218"/>
    </row>
    <row r="21" spans="1:11">
      <c r="A21" s="114">
        <v>2012</v>
      </c>
      <c r="B21" s="57">
        <v>63511</v>
      </c>
      <c r="C21" s="57">
        <v>35314</v>
      </c>
      <c r="D21" s="57">
        <v>28197</v>
      </c>
      <c r="E21" s="57">
        <v>3002</v>
      </c>
      <c r="F21" s="57">
        <v>204</v>
      </c>
      <c r="G21" s="90">
        <v>4.091947070586361</v>
      </c>
      <c r="H21" s="85">
        <v>8.8150484211020856</v>
      </c>
      <c r="I21" s="82">
        <v>59.902394333938226</v>
      </c>
      <c r="J21" s="57">
        <v>340554</v>
      </c>
      <c r="K21" s="218"/>
    </row>
    <row r="22" spans="1:11" s="16" customFormat="1">
      <c r="A22" s="219">
        <v>2013</v>
      </c>
      <c r="B22" s="57">
        <v>63104</v>
      </c>
      <c r="C22" s="57">
        <v>34911</v>
      </c>
      <c r="D22" s="57">
        <v>28193</v>
      </c>
      <c r="E22" s="57">
        <v>2928</v>
      </c>
      <c r="F22" s="57">
        <v>155</v>
      </c>
      <c r="G22" s="90">
        <v>4.0003172158238467</v>
      </c>
      <c r="H22" s="82">
        <v>8.6356397097858775</v>
      </c>
      <c r="I22" s="85">
        <v>45.714622780628794</v>
      </c>
      <c r="J22" s="57">
        <v>339060</v>
      </c>
      <c r="K22" s="218"/>
    </row>
    <row r="23" spans="1:11" s="16" customFormat="1" ht="15" thickBot="1">
      <c r="A23" s="170">
        <v>2014</v>
      </c>
      <c r="B23" s="171">
        <v>62981</v>
      </c>
      <c r="C23" s="171">
        <v>34778</v>
      </c>
      <c r="D23" s="171">
        <v>28203</v>
      </c>
      <c r="E23" s="171">
        <v>2821</v>
      </c>
      <c r="F23" s="171">
        <v>166</v>
      </c>
      <c r="G23" s="172">
        <v>3.9295669072079145</v>
      </c>
      <c r="H23" s="173">
        <v>8.353568255848387</v>
      </c>
      <c r="I23" s="174">
        <v>49.156055670713648</v>
      </c>
      <c r="J23" s="171">
        <v>337700</v>
      </c>
      <c r="K23" s="218"/>
    </row>
    <row r="24" spans="1:11" ht="15">
      <c r="A24" s="167" t="s">
        <v>8</v>
      </c>
      <c r="B24" s="220">
        <v>28370</v>
      </c>
      <c r="C24" s="220">
        <v>14973</v>
      </c>
      <c r="D24" s="220">
        <v>13397</v>
      </c>
      <c r="E24" s="220">
        <v>1339</v>
      </c>
      <c r="F24" s="221">
        <v>62</v>
      </c>
      <c r="G24" s="168">
        <v>3.9372384484310579</v>
      </c>
      <c r="H24" s="222">
        <v>9.2076219030002129</v>
      </c>
      <c r="I24" s="169">
        <v>42.634246302166787</v>
      </c>
      <c r="J24" s="220">
        <v>145423</v>
      </c>
    </row>
    <row r="25" spans="1:11">
      <c r="A25" s="190" t="s">
        <v>9</v>
      </c>
      <c r="B25" s="57">
        <v>3358</v>
      </c>
      <c r="C25" s="57">
        <v>1753</v>
      </c>
      <c r="D25" s="57">
        <v>1605</v>
      </c>
      <c r="E25" s="57">
        <v>138</v>
      </c>
      <c r="F25" s="57">
        <v>3</v>
      </c>
      <c r="G25" s="90">
        <v>4.2176974988978468</v>
      </c>
      <c r="H25" s="82">
        <v>8.778625954198473</v>
      </c>
      <c r="I25" s="89">
        <v>19.083969465648856</v>
      </c>
      <c r="J25" s="57">
        <v>15720</v>
      </c>
    </row>
    <row r="26" spans="1:11">
      <c r="A26" s="114" t="s">
        <v>10</v>
      </c>
      <c r="B26" s="57">
        <v>982</v>
      </c>
      <c r="C26" s="57">
        <v>516</v>
      </c>
      <c r="D26" s="57">
        <v>466</v>
      </c>
      <c r="E26" s="57">
        <v>50</v>
      </c>
      <c r="F26" s="57">
        <v>3</v>
      </c>
      <c r="G26" s="90">
        <v>4.9187061098143712</v>
      </c>
      <c r="H26" s="82">
        <v>10.938525486764384</v>
      </c>
      <c r="I26" s="89">
        <v>65.631152920586302</v>
      </c>
      <c r="J26" s="57">
        <v>4571</v>
      </c>
    </row>
    <row r="27" spans="1:11">
      <c r="A27" s="190" t="s">
        <v>11</v>
      </c>
      <c r="B27" s="57">
        <v>1106</v>
      </c>
      <c r="C27" s="57">
        <v>552</v>
      </c>
      <c r="D27" s="57">
        <v>554</v>
      </c>
      <c r="E27" s="57">
        <v>30</v>
      </c>
      <c r="F27" s="57">
        <v>3</v>
      </c>
      <c r="G27" s="90">
        <v>4.3566805718044765</v>
      </c>
      <c r="H27" s="82">
        <v>5.3304904051172706</v>
      </c>
      <c r="I27" s="89">
        <v>53.304904051172706</v>
      </c>
      <c r="J27" s="57">
        <v>5628</v>
      </c>
    </row>
    <row r="28" spans="1:11">
      <c r="A28" s="190" t="s">
        <v>12</v>
      </c>
      <c r="B28" s="57">
        <v>751</v>
      </c>
      <c r="C28" s="57">
        <v>410</v>
      </c>
      <c r="D28" s="57">
        <v>341</v>
      </c>
      <c r="E28" s="57">
        <v>36</v>
      </c>
      <c r="F28" s="57">
        <v>2</v>
      </c>
      <c r="G28" s="90">
        <v>4.2137037951388105</v>
      </c>
      <c r="H28" s="82">
        <v>10.48951048951049</v>
      </c>
      <c r="I28" s="89">
        <v>58.275058275058278</v>
      </c>
      <c r="J28" s="57">
        <v>3432</v>
      </c>
    </row>
    <row r="29" spans="1:11">
      <c r="A29" s="190" t="s">
        <v>13</v>
      </c>
      <c r="B29" s="57">
        <v>1920</v>
      </c>
      <c r="C29" s="57">
        <v>1039</v>
      </c>
      <c r="D29" s="57">
        <v>881</v>
      </c>
      <c r="E29" s="57">
        <v>85</v>
      </c>
      <c r="F29" s="57">
        <v>4</v>
      </c>
      <c r="G29" s="90">
        <v>4.2579520581210462</v>
      </c>
      <c r="H29" s="82">
        <v>7.7364157640848275</v>
      </c>
      <c r="I29" s="89">
        <v>36.40666241922272</v>
      </c>
      <c r="J29" s="57">
        <v>10987</v>
      </c>
    </row>
    <row r="30" spans="1:11">
      <c r="A30" s="190" t="s">
        <v>14</v>
      </c>
      <c r="B30" s="57">
        <v>2468</v>
      </c>
      <c r="C30" s="57">
        <v>1267</v>
      </c>
      <c r="D30" s="57">
        <v>1201</v>
      </c>
      <c r="E30" s="57">
        <v>121</v>
      </c>
      <c r="F30" s="57">
        <v>6</v>
      </c>
      <c r="G30" s="90">
        <v>4.9684439389211557</v>
      </c>
      <c r="H30" s="82">
        <v>11.292580494633691</v>
      </c>
      <c r="I30" s="89">
        <v>55.996266915538961</v>
      </c>
      <c r="J30" s="57">
        <v>10715</v>
      </c>
    </row>
    <row r="31" spans="1:11" ht="16.5" customHeight="1">
      <c r="A31" s="190" t="s">
        <v>15</v>
      </c>
      <c r="B31" s="57">
        <v>1875</v>
      </c>
      <c r="C31" s="57">
        <v>980</v>
      </c>
      <c r="D31" s="57">
        <v>895</v>
      </c>
      <c r="E31" s="57">
        <v>78</v>
      </c>
      <c r="F31" s="57">
        <v>6</v>
      </c>
      <c r="G31" s="90">
        <v>4.2723552412114811</v>
      </c>
      <c r="H31" s="82">
        <v>7.6194197518804332</v>
      </c>
      <c r="I31" s="89">
        <v>58.61092116831103</v>
      </c>
      <c r="J31" s="57">
        <v>10237</v>
      </c>
    </row>
    <row r="32" spans="1:11">
      <c r="A32" s="190" t="s">
        <v>16</v>
      </c>
      <c r="B32" s="57">
        <v>2057</v>
      </c>
      <c r="C32" s="57">
        <v>1105</v>
      </c>
      <c r="D32" s="57">
        <v>952</v>
      </c>
      <c r="E32" s="57">
        <v>53</v>
      </c>
      <c r="F32" s="57">
        <v>6</v>
      </c>
      <c r="G32" s="90">
        <v>4.1976250869828728</v>
      </c>
      <c r="H32" s="82">
        <v>5.1813471502590671</v>
      </c>
      <c r="I32" s="89">
        <v>58.656760191612086</v>
      </c>
      <c r="J32" s="57">
        <v>10229</v>
      </c>
    </row>
    <row r="33" spans="1:10">
      <c r="A33" s="190" t="s">
        <v>17</v>
      </c>
      <c r="B33" s="57">
        <v>9833</v>
      </c>
      <c r="C33" s="57">
        <v>5156</v>
      </c>
      <c r="D33" s="57">
        <v>4677</v>
      </c>
      <c r="E33" s="57">
        <v>605</v>
      </c>
      <c r="F33" s="57">
        <v>20</v>
      </c>
      <c r="G33" s="90">
        <v>3.4006900291616171</v>
      </c>
      <c r="H33" s="82">
        <v>11.757161179991449</v>
      </c>
      <c r="I33" s="89">
        <v>38.86664852889735</v>
      </c>
      <c r="J33" s="57">
        <v>51458</v>
      </c>
    </row>
    <row r="34" spans="1:10">
      <c r="A34" s="190" t="s">
        <v>18</v>
      </c>
      <c r="B34" s="57">
        <v>2531</v>
      </c>
      <c r="C34" s="57">
        <v>1325</v>
      </c>
      <c r="D34" s="57">
        <v>1206</v>
      </c>
      <c r="E34" s="57">
        <v>92</v>
      </c>
      <c r="F34" s="57">
        <v>4</v>
      </c>
      <c r="G34" s="90">
        <v>4.5948674005867485</v>
      </c>
      <c r="H34" s="82">
        <v>8.6677972489165267</v>
      </c>
      <c r="I34" s="89">
        <v>37.686074995289239</v>
      </c>
      <c r="J34" s="57">
        <v>10614</v>
      </c>
    </row>
    <row r="35" spans="1:10" s="7" customFormat="1">
      <c r="A35" s="193" t="s">
        <v>19</v>
      </c>
      <c r="B35" s="57">
        <v>1489</v>
      </c>
      <c r="C35" s="57">
        <v>870</v>
      </c>
      <c r="D35" s="57">
        <v>619</v>
      </c>
      <c r="E35" s="57">
        <v>51</v>
      </c>
      <c r="F35" s="57">
        <v>5</v>
      </c>
      <c r="G35" s="90">
        <v>3.2455289514696428</v>
      </c>
      <c r="H35" s="82">
        <v>4.3103448275862064</v>
      </c>
      <c r="I35" s="89">
        <v>42.258282623394187</v>
      </c>
      <c r="J35" s="57">
        <v>11832</v>
      </c>
    </row>
    <row r="36" spans="1:10" ht="15">
      <c r="A36" s="191" t="s">
        <v>20</v>
      </c>
      <c r="B36" s="166">
        <v>32120</v>
      </c>
      <c r="C36" s="166">
        <v>18277</v>
      </c>
      <c r="D36" s="166">
        <v>13843</v>
      </c>
      <c r="E36" s="166">
        <v>1318</v>
      </c>
      <c r="F36" s="166">
        <v>83</v>
      </c>
      <c r="G36" s="133">
        <v>4.0573521633885106</v>
      </c>
      <c r="H36" s="134">
        <v>7.8309280065594411</v>
      </c>
      <c r="I36" s="135">
        <v>49.314645261337915</v>
      </c>
      <c r="J36" s="166">
        <v>168307</v>
      </c>
    </row>
    <row r="37" spans="1:10">
      <c r="A37" s="190" t="s">
        <v>21</v>
      </c>
      <c r="B37" s="57">
        <v>2596</v>
      </c>
      <c r="C37" s="57">
        <v>1490</v>
      </c>
      <c r="D37" s="57">
        <v>1106</v>
      </c>
      <c r="E37" s="57">
        <v>86</v>
      </c>
      <c r="F37" s="57">
        <v>8</v>
      </c>
      <c r="G37" s="90">
        <v>3.917479412860982</v>
      </c>
      <c r="H37" s="82">
        <v>6.6754637894900259</v>
      </c>
      <c r="I37" s="89">
        <v>62.097337576651398</v>
      </c>
      <c r="J37" s="57">
        <v>12883</v>
      </c>
    </row>
    <row r="38" spans="1:10">
      <c r="A38" s="190" t="s">
        <v>22</v>
      </c>
      <c r="B38" s="57">
        <v>1676</v>
      </c>
      <c r="C38" s="57">
        <v>1007</v>
      </c>
      <c r="D38" s="57">
        <v>669</v>
      </c>
      <c r="E38" s="57">
        <v>72</v>
      </c>
      <c r="F38" s="57">
        <v>5</v>
      </c>
      <c r="G38" s="90">
        <v>3.0882225583970722</v>
      </c>
      <c r="H38" s="82">
        <v>5.3535578853446353</v>
      </c>
      <c r="I38" s="89">
        <v>37.177485314893303</v>
      </c>
      <c r="J38" s="57">
        <v>13449</v>
      </c>
    </row>
    <row r="39" spans="1:10">
      <c r="A39" s="190" t="s">
        <v>23</v>
      </c>
      <c r="B39" s="57">
        <v>17103</v>
      </c>
      <c r="C39" s="57">
        <v>9565</v>
      </c>
      <c r="D39" s="57">
        <v>7538</v>
      </c>
      <c r="E39" s="57">
        <v>811</v>
      </c>
      <c r="F39" s="57">
        <v>38</v>
      </c>
      <c r="G39" s="90">
        <v>4.2492675026068785</v>
      </c>
      <c r="H39" s="82">
        <v>9.9731916672815366</v>
      </c>
      <c r="I39" s="89">
        <v>46.730121252367248</v>
      </c>
      <c r="J39" s="57">
        <v>81318</v>
      </c>
    </row>
    <row r="40" spans="1:10">
      <c r="A40" s="190" t="s">
        <v>24</v>
      </c>
      <c r="B40" s="57">
        <v>3580</v>
      </c>
      <c r="C40" s="57">
        <v>2135</v>
      </c>
      <c r="D40" s="57">
        <v>1445</v>
      </c>
      <c r="E40" s="57">
        <v>113</v>
      </c>
      <c r="F40" s="57">
        <v>6</v>
      </c>
      <c r="G40" s="90">
        <v>4.1938937843682567</v>
      </c>
      <c r="H40" s="82">
        <v>5.735749454342419</v>
      </c>
      <c r="I40" s="89">
        <v>30.455306837216384</v>
      </c>
      <c r="J40" s="57">
        <v>19701</v>
      </c>
    </row>
    <row r="41" spans="1:10">
      <c r="A41" s="190" t="s">
        <v>25</v>
      </c>
      <c r="B41" s="57">
        <v>5979</v>
      </c>
      <c r="C41" s="57">
        <v>3416</v>
      </c>
      <c r="D41" s="57">
        <v>2563</v>
      </c>
      <c r="E41" s="57">
        <v>175</v>
      </c>
      <c r="F41" s="57">
        <v>21</v>
      </c>
      <c r="G41" s="90">
        <v>4.0345762986355727</v>
      </c>
      <c r="H41" s="82">
        <v>5.4591964062889939</v>
      </c>
      <c r="I41" s="89">
        <v>65.510356875467934</v>
      </c>
      <c r="J41" s="57">
        <v>32056</v>
      </c>
    </row>
    <row r="42" spans="1:10">
      <c r="A42" s="374" t="s">
        <v>26</v>
      </c>
      <c r="B42" s="164">
        <v>1186</v>
      </c>
      <c r="C42" s="164">
        <v>664</v>
      </c>
      <c r="D42" s="164">
        <v>522</v>
      </c>
      <c r="E42" s="164">
        <v>61</v>
      </c>
      <c r="F42" s="164">
        <v>5</v>
      </c>
      <c r="G42" s="178">
        <v>3.3825408414712057</v>
      </c>
      <c r="H42" s="176">
        <v>6.8539325842696632</v>
      </c>
      <c r="I42" s="177">
        <v>56.17977528089888</v>
      </c>
      <c r="J42" s="164">
        <v>8900</v>
      </c>
    </row>
    <row r="43" spans="1:10" ht="15">
      <c r="A43" s="115" t="s">
        <v>27</v>
      </c>
      <c r="B43" s="166">
        <v>2379</v>
      </c>
      <c r="C43" s="166">
        <v>1454</v>
      </c>
      <c r="D43" s="166">
        <v>925</v>
      </c>
      <c r="E43" s="166">
        <v>160</v>
      </c>
      <c r="F43" s="166">
        <v>21</v>
      </c>
      <c r="G43" s="133">
        <v>2.8330804718704523</v>
      </c>
      <c r="H43" s="134">
        <v>7.1282188363182746</v>
      </c>
      <c r="I43" s="135">
        <v>93.557872226677361</v>
      </c>
      <c r="J43" s="166">
        <v>22446</v>
      </c>
    </row>
    <row r="44" spans="1:10">
      <c r="A44" s="116" t="s">
        <v>28</v>
      </c>
      <c r="B44" s="57">
        <v>487</v>
      </c>
      <c r="C44" s="57">
        <v>304</v>
      </c>
      <c r="D44" s="57">
        <v>183</v>
      </c>
      <c r="E44" s="57">
        <v>38</v>
      </c>
      <c r="F44" s="57">
        <v>5</v>
      </c>
      <c r="G44" s="90">
        <v>2.852590761589016</v>
      </c>
      <c r="H44" s="82">
        <v>7.3973136071637144</v>
      </c>
      <c r="I44" s="89">
        <v>97.333073778469924</v>
      </c>
      <c r="J44" s="57">
        <v>5137</v>
      </c>
    </row>
    <row r="45" spans="1:10">
      <c r="A45" s="116" t="s">
        <v>29</v>
      </c>
      <c r="B45" s="57">
        <v>346</v>
      </c>
      <c r="C45" s="57">
        <v>207</v>
      </c>
      <c r="D45" s="57">
        <v>139</v>
      </c>
      <c r="E45" s="57">
        <v>26</v>
      </c>
      <c r="F45" s="57">
        <v>4</v>
      </c>
      <c r="G45" s="90">
        <v>2.9455582513940324</v>
      </c>
      <c r="H45" s="82">
        <v>7.8740157480314963</v>
      </c>
      <c r="I45" s="89">
        <v>121.13870381586916</v>
      </c>
      <c r="J45" s="57">
        <v>3302</v>
      </c>
    </row>
    <row r="46" spans="1:10">
      <c r="A46" s="116" t="s">
        <v>30</v>
      </c>
      <c r="B46" s="57">
        <v>258</v>
      </c>
      <c r="C46" s="57">
        <v>149</v>
      </c>
      <c r="D46" s="57">
        <v>109</v>
      </c>
      <c r="E46" s="57">
        <v>17</v>
      </c>
      <c r="F46" s="57">
        <v>2</v>
      </c>
      <c r="G46" s="90">
        <v>2.6572461454481786</v>
      </c>
      <c r="H46" s="82">
        <v>6.4638783269961975</v>
      </c>
      <c r="I46" s="89">
        <v>76.045627376425855</v>
      </c>
      <c r="J46" s="57">
        <v>2630</v>
      </c>
    </row>
    <row r="47" spans="1:10">
      <c r="A47" s="116" t="s">
        <v>31</v>
      </c>
      <c r="B47" s="57">
        <v>302</v>
      </c>
      <c r="C47" s="57">
        <v>172</v>
      </c>
      <c r="D47" s="57">
        <v>130</v>
      </c>
      <c r="E47" s="57">
        <v>15</v>
      </c>
      <c r="F47" s="57">
        <v>4</v>
      </c>
      <c r="G47" s="90">
        <v>2.8703677302234514</v>
      </c>
      <c r="H47" s="82">
        <v>5.3323853537148951</v>
      </c>
      <c r="I47" s="89">
        <v>142.19694276573054</v>
      </c>
      <c r="J47" s="57">
        <v>2813</v>
      </c>
    </row>
    <row r="48" spans="1:10">
      <c r="A48" s="116" t="s">
        <v>32</v>
      </c>
      <c r="B48" s="57">
        <v>608</v>
      </c>
      <c r="C48" s="57">
        <v>397</v>
      </c>
      <c r="D48" s="57">
        <v>211</v>
      </c>
      <c r="E48" s="57">
        <v>38</v>
      </c>
      <c r="F48" s="57">
        <v>2</v>
      </c>
      <c r="G48" s="90">
        <v>3.0300613986125509</v>
      </c>
      <c r="H48" s="82">
        <v>7.8415187783739162</v>
      </c>
      <c r="I48" s="89">
        <v>41.271151465125882</v>
      </c>
      <c r="J48" s="57">
        <v>4846</v>
      </c>
    </row>
    <row r="49" spans="1:10">
      <c r="A49" s="116" t="s">
        <v>33</v>
      </c>
      <c r="B49" s="57">
        <v>378</v>
      </c>
      <c r="C49" s="57">
        <v>225</v>
      </c>
      <c r="D49" s="57">
        <v>153</v>
      </c>
      <c r="E49" s="57">
        <v>26</v>
      </c>
      <c r="F49" s="57">
        <v>4</v>
      </c>
      <c r="G49" s="90">
        <v>2.5442038593822565</v>
      </c>
      <c r="H49" s="82">
        <v>6.9930069930069934</v>
      </c>
      <c r="I49" s="89">
        <v>107.58472296933834</v>
      </c>
      <c r="J49" s="57">
        <v>3718</v>
      </c>
    </row>
    <row r="50" spans="1:10" ht="15">
      <c r="A50" s="3" t="s">
        <v>173</v>
      </c>
      <c r="B50" s="166">
        <v>44</v>
      </c>
      <c r="C50" s="166">
        <v>28</v>
      </c>
      <c r="D50" s="166">
        <v>16</v>
      </c>
      <c r="E50" s="166">
        <v>4</v>
      </c>
      <c r="F50" s="166" t="s">
        <v>67</v>
      </c>
      <c r="G50" s="133">
        <v>1.5317134303418505</v>
      </c>
      <c r="H50" s="134">
        <v>7.0298769771528997</v>
      </c>
      <c r="I50" s="132">
        <v>0</v>
      </c>
      <c r="J50" s="166">
        <v>569</v>
      </c>
    </row>
    <row r="51" spans="1:10">
      <c r="A51" s="4" t="s">
        <v>35</v>
      </c>
      <c r="B51" s="57">
        <v>44</v>
      </c>
      <c r="C51" s="57">
        <v>28</v>
      </c>
      <c r="D51" s="57">
        <v>16</v>
      </c>
      <c r="E51" s="57">
        <v>4</v>
      </c>
      <c r="F51" s="57" t="s">
        <v>67</v>
      </c>
      <c r="G51" s="90">
        <v>1.5317134303418505</v>
      </c>
      <c r="H51" s="82">
        <v>7.0298769771528997</v>
      </c>
      <c r="I51" s="113">
        <v>0</v>
      </c>
      <c r="J51" s="57">
        <v>569</v>
      </c>
    </row>
    <row r="52" spans="1:10" ht="15">
      <c r="A52" s="3" t="s">
        <v>36</v>
      </c>
      <c r="B52" s="166">
        <v>31</v>
      </c>
      <c r="C52" s="166">
        <v>20</v>
      </c>
      <c r="D52" s="166">
        <v>11</v>
      </c>
      <c r="E52" s="166" t="s">
        <v>67</v>
      </c>
      <c r="F52" s="166" t="s">
        <v>67</v>
      </c>
      <c r="G52" s="133">
        <v>0.83858576568290644</v>
      </c>
      <c r="H52" s="445" t="s">
        <v>67</v>
      </c>
      <c r="I52" s="132">
        <v>0</v>
      </c>
      <c r="J52" s="166">
        <v>955</v>
      </c>
    </row>
    <row r="53" spans="1:10" ht="15">
      <c r="A53" s="3" t="s">
        <v>37</v>
      </c>
      <c r="B53" s="166">
        <v>37</v>
      </c>
      <c r="C53" s="166">
        <v>26</v>
      </c>
      <c r="D53" s="166">
        <v>11</v>
      </c>
      <c r="E53" s="166" t="s">
        <v>67</v>
      </c>
      <c r="F53" s="166" t="s">
        <v>67</v>
      </c>
      <c r="G53" s="133" t="s">
        <v>67</v>
      </c>
      <c r="H53" s="445" t="s">
        <v>67</v>
      </c>
      <c r="I53" s="132" t="s">
        <v>67</v>
      </c>
      <c r="J53" s="166" t="s">
        <v>67</v>
      </c>
    </row>
    <row r="54" spans="1:10" s="136" customFormat="1" ht="12">
      <c r="A54" s="371" t="s">
        <v>452</v>
      </c>
      <c r="B54" s="371"/>
      <c r="C54" s="371"/>
      <c r="D54" s="371"/>
      <c r="E54" s="371"/>
      <c r="F54" s="371"/>
      <c r="G54" s="371"/>
      <c r="H54" s="371"/>
      <c r="I54" s="371"/>
      <c r="J54" s="371"/>
    </row>
    <row r="55" spans="1:10" s="136" customFormat="1" ht="12">
      <c r="A55" s="372" t="s">
        <v>453</v>
      </c>
      <c r="B55" s="372"/>
      <c r="C55" s="372"/>
      <c r="D55" s="372"/>
      <c r="E55" s="372"/>
      <c r="F55" s="372"/>
      <c r="G55" s="372"/>
      <c r="H55" s="372"/>
      <c r="I55" s="372"/>
      <c r="J55" s="372"/>
    </row>
    <row r="56" spans="1:10" s="136" customFormat="1" ht="12">
      <c r="A56" s="372" t="s">
        <v>454</v>
      </c>
      <c r="B56" s="372"/>
      <c r="C56" s="372"/>
      <c r="D56" s="372"/>
      <c r="E56" s="372"/>
      <c r="F56" s="372"/>
      <c r="G56" s="372"/>
      <c r="H56" s="372"/>
      <c r="I56" s="372"/>
      <c r="J56" s="372"/>
    </row>
    <row r="57" spans="1:10" s="136" customFormat="1" ht="12">
      <c r="A57" s="372" t="s">
        <v>455</v>
      </c>
      <c r="B57" s="372"/>
      <c r="C57" s="372"/>
      <c r="D57" s="372"/>
      <c r="E57" s="372"/>
      <c r="F57" s="372"/>
      <c r="G57" s="372"/>
      <c r="H57" s="372"/>
      <c r="I57" s="372"/>
      <c r="J57" s="372"/>
    </row>
    <row r="58" spans="1:10" s="136" customFormat="1" ht="12">
      <c r="A58" s="373" t="s">
        <v>433</v>
      </c>
      <c r="B58" s="372"/>
      <c r="C58" s="372"/>
      <c r="D58" s="372"/>
      <c r="E58" s="372"/>
      <c r="F58" s="372"/>
      <c r="G58" s="372"/>
      <c r="H58" s="372"/>
      <c r="I58" s="372"/>
      <c r="J58" s="372"/>
    </row>
    <row r="59" spans="1:10" s="136" customFormat="1" ht="12">
      <c r="A59" s="372" t="s">
        <v>456</v>
      </c>
      <c r="B59" s="372"/>
      <c r="C59" s="372"/>
      <c r="D59" s="372"/>
      <c r="E59" s="372"/>
      <c r="F59" s="372"/>
      <c r="G59" s="372"/>
      <c r="H59" s="372"/>
      <c r="I59" s="372"/>
      <c r="J59" s="372"/>
    </row>
    <row r="60" spans="1:10" s="136" customFormat="1" ht="12">
      <c r="A60" s="372" t="s">
        <v>457</v>
      </c>
      <c r="B60" s="372"/>
      <c r="C60" s="372"/>
      <c r="D60" s="372"/>
      <c r="E60" s="372"/>
      <c r="F60" s="372"/>
      <c r="G60" s="372"/>
      <c r="H60" s="372"/>
      <c r="I60" s="372"/>
      <c r="J60" s="372"/>
    </row>
    <row r="61" spans="1:10" s="136" customFormat="1" ht="12">
      <c r="A61" s="372" t="s">
        <v>458</v>
      </c>
      <c r="B61" s="372"/>
      <c r="C61" s="372"/>
      <c r="D61" s="372"/>
      <c r="E61" s="372"/>
      <c r="F61" s="372"/>
      <c r="G61" s="372"/>
      <c r="H61" s="372"/>
      <c r="I61" s="372"/>
      <c r="J61" s="372"/>
    </row>
    <row r="62" spans="1:10" s="136" customFormat="1" ht="12">
      <c r="A62" s="372" t="s">
        <v>491</v>
      </c>
      <c r="B62" s="372"/>
      <c r="C62" s="372"/>
      <c r="D62" s="372"/>
      <c r="E62" s="372"/>
      <c r="F62" s="372"/>
      <c r="G62" s="372"/>
      <c r="H62" s="372"/>
      <c r="I62" s="372"/>
      <c r="J62" s="372"/>
    </row>
    <row r="63" spans="1:10" s="136" customFormat="1" ht="12">
      <c r="A63" s="372" t="s">
        <v>492</v>
      </c>
      <c r="B63" s="372"/>
      <c r="C63" s="372"/>
      <c r="D63" s="372"/>
      <c r="E63" s="372"/>
      <c r="F63" s="372"/>
      <c r="G63" s="372"/>
      <c r="H63" s="372"/>
      <c r="I63" s="372"/>
      <c r="J63" s="372"/>
    </row>
    <row r="64" spans="1:10" ht="12.75" customHeight="1">
      <c r="A64" s="223"/>
      <c r="B64" s="224"/>
      <c r="C64" s="224"/>
      <c r="D64" s="224"/>
      <c r="E64" s="224"/>
      <c r="F64" s="224"/>
      <c r="G64" s="224"/>
      <c r="H64" s="224"/>
      <c r="I64" s="224"/>
      <c r="J64" s="224"/>
    </row>
    <row r="65" spans="1:10" ht="12.75" customHeight="1">
      <c r="A65" s="223"/>
      <c r="B65" s="224"/>
      <c r="C65" s="224"/>
      <c r="D65" s="224"/>
      <c r="E65" s="224"/>
      <c r="F65" s="224"/>
      <c r="G65" s="224"/>
      <c r="H65" s="224"/>
      <c r="I65" s="224"/>
      <c r="J65" s="224"/>
    </row>
    <row r="66" spans="1:10" ht="26.25" customHeight="1">
      <c r="A66" s="553"/>
      <c r="B66" s="553"/>
      <c r="C66" s="553"/>
      <c r="D66" s="553"/>
      <c r="E66" s="553"/>
      <c r="F66" s="553"/>
      <c r="G66" s="553"/>
      <c r="H66" s="553"/>
      <c r="I66" s="553"/>
      <c r="J66" s="553"/>
    </row>
    <row r="67" spans="1:10" ht="33" customHeight="1">
      <c r="A67" s="554"/>
      <c r="B67" s="554"/>
      <c r="C67" s="554"/>
      <c r="D67" s="554"/>
      <c r="E67" s="554"/>
      <c r="F67" s="554"/>
      <c r="G67" s="554"/>
      <c r="H67" s="554"/>
      <c r="I67" s="554"/>
      <c r="J67" s="554"/>
    </row>
    <row r="68" spans="1:10" ht="23.25" customHeight="1">
      <c r="A68" s="554"/>
      <c r="B68" s="554"/>
      <c r="C68" s="554"/>
      <c r="D68" s="554"/>
      <c r="E68" s="554"/>
      <c r="F68" s="554"/>
      <c r="G68" s="554"/>
      <c r="H68" s="554"/>
      <c r="I68" s="554"/>
      <c r="J68" s="554"/>
    </row>
    <row r="71" spans="1:10">
      <c r="A71" s="119"/>
    </row>
  </sheetData>
  <mergeCells count="10">
    <mergeCell ref="A66:J66"/>
    <mergeCell ref="A67:J68"/>
    <mergeCell ref="A4:J4"/>
    <mergeCell ref="A3:J3"/>
    <mergeCell ref="A5:J5"/>
    <mergeCell ref="A7:A8"/>
    <mergeCell ref="B7:F7"/>
    <mergeCell ref="G7:H7"/>
    <mergeCell ref="I7:I8"/>
    <mergeCell ref="J7:J8"/>
  </mergeCells>
  <hyperlinks>
    <hyperlink ref="L7" location="ÍNDICE!A27" display="ÍNDICE"/>
  </hyperlinks>
  <printOptions horizontalCentered="1" verticalCentered="1"/>
  <pageMargins left="0.51181102362204722" right="0.51181102362204722" top="0.55118110236220474" bottom="0.35433070866141736" header="0.31496062992125984" footer="0"/>
  <pageSetup paperSize="9" scale="63" orientation="landscape" r:id="rId1"/>
  <headerFooter scaleWithDoc="0" alignWithMargins="0">
    <oddHeader>&amp;R&amp;"Arial,Negrita"&amp;10Compendio estadístico 2013 - Población y migración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zoomScale="90" zoomScaleNormal="90" workbookViewId="0">
      <selection activeCell="G6" sqref="G6"/>
    </sheetView>
  </sheetViews>
  <sheetFormatPr baseColWidth="10" defaultRowHeight="14.25"/>
  <cols>
    <col min="1" max="1" width="40.5703125" style="258" customWidth="1"/>
    <col min="2" max="2" width="19" style="249" customWidth="1"/>
    <col min="3" max="5" width="19.85546875" style="249" customWidth="1"/>
    <col min="6" max="253" width="11.42578125" style="249"/>
    <col min="254" max="254" width="12.5703125" style="249" customWidth="1"/>
    <col min="255" max="256" width="11.7109375" style="249" customWidth="1"/>
    <col min="257" max="257" width="14.7109375" style="249" customWidth="1"/>
    <col min="258" max="258" width="15.7109375" style="249" customWidth="1"/>
    <col min="259" max="259" width="9.7109375" style="249" customWidth="1"/>
    <col min="260" max="260" width="8" style="249" customWidth="1"/>
    <col min="261" max="261" width="13.5703125" style="249" customWidth="1"/>
    <col min="262" max="509" width="11.42578125" style="249"/>
    <col min="510" max="510" width="12.5703125" style="249" customWidth="1"/>
    <col min="511" max="512" width="11.7109375" style="249" customWidth="1"/>
    <col min="513" max="513" width="14.7109375" style="249" customWidth="1"/>
    <col min="514" max="514" width="15.7109375" style="249" customWidth="1"/>
    <col min="515" max="515" width="9.7109375" style="249" customWidth="1"/>
    <col min="516" max="516" width="8" style="249" customWidth="1"/>
    <col min="517" max="517" width="13.5703125" style="249" customWidth="1"/>
    <col min="518" max="765" width="11.42578125" style="249"/>
    <col min="766" max="766" width="12.5703125" style="249" customWidth="1"/>
    <col min="767" max="768" width="11.7109375" style="249" customWidth="1"/>
    <col min="769" max="769" width="14.7109375" style="249" customWidth="1"/>
    <col min="770" max="770" width="15.7109375" style="249" customWidth="1"/>
    <col min="771" max="771" width="9.7109375" style="249" customWidth="1"/>
    <col min="772" max="772" width="8" style="249" customWidth="1"/>
    <col min="773" max="773" width="13.5703125" style="249" customWidth="1"/>
    <col min="774" max="1021" width="11.42578125" style="249"/>
    <col min="1022" max="1022" width="12.5703125" style="249" customWidth="1"/>
    <col min="1023" max="1024" width="11.7109375" style="249" customWidth="1"/>
    <col min="1025" max="1025" width="14.7109375" style="249" customWidth="1"/>
    <col min="1026" max="1026" width="15.7109375" style="249" customWidth="1"/>
    <col min="1027" max="1027" width="9.7109375" style="249" customWidth="1"/>
    <col min="1028" max="1028" width="8" style="249" customWidth="1"/>
    <col min="1029" max="1029" width="13.5703125" style="249" customWidth="1"/>
    <col min="1030" max="1277" width="11.42578125" style="249"/>
    <col min="1278" max="1278" width="12.5703125" style="249" customWidth="1"/>
    <col min="1279" max="1280" width="11.7109375" style="249" customWidth="1"/>
    <col min="1281" max="1281" width="14.7109375" style="249" customWidth="1"/>
    <col min="1282" max="1282" width="15.7109375" style="249" customWidth="1"/>
    <col min="1283" max="1283" width="9.7109375" style="249" customWidth="1"/>
    <col min="1284" max="1284" width="8" style="249" customWidth="1"/>
    <col min="1285" max="1285" width="13.5703125" style="249" customWidth="1"/>
    <col min="1286" max="1533" width="11.42578125" style="249"/>
    <col min="1534" max="1534" width="12.5703125" style="249" customWidth="1"/>
    <col min="1535" max="1536" width="11.7109375" style="249" customWidth="1"/>
    <col min="1537" max="1537" width="14.7109375" style="249" customWidth="1"/>
    <col min="1538" max="1538" width="15.7109375" style="249" customWidth="1"/>
    <col min="1539" max="1539" width="9.7109375" style="249" customWidth="1"/>
    <col min="1540" max="1540" width="8" style="249" customWidth="1"/>
    <col min="1541" max="1541" width="13.5703125" style="249" customWidth="1"/>
    <col min="1542" max="1789" width="11.42578125" style="249"/>
    <col min="1790" max="1790" width="12.5703125" style="249" customWidth="1"/>
    <col min="1791" max="1792" width="11.7109375" style="249" customWidth="1"/>
    <col min="1793" max="1793" width="14.7109375" style="249" customWidth="1"/>
    <col min="1794" max="1794" width="15.7109375" style="249" customWidth="1"/>
    <col min="1795" max="1795" width="9.7109375" style="249" customWidth="1"/>
    <col min="1796" max="1796" width="8" style="249" customWidth="1"/>
    <col min="1797" max="1797" width="13.5703125" style="249" customWidth="1"/>
    <col min="1798" max="2045" width="11.42578125" style="249"/>
    <col min="2046" max="2046" width="12.5703125" style="249" customWidth="1"/>
    <col min="2047" max="2048" width="11.7109375" style="249" customWidth="1"/>
    <col min="2049" max="2049" width="14.7109375" style="249" customWidth="1"/>
    <col min="2050" max="2050" width="15.7109375" style="249" customWidth="1"/>
    <col min="2051" max="2051" width="9.7109375" style="249" customWidth="1"/>
    <col min="2052" max="2052" width="8" style="249" customWidth="1"/>
    <col min="2053" max="2053" width="13.5703125" style="249" customWidth="1"/>
    <col min="2054" max="2301" width="11.42578125" style="249"/>
    <col min="2302" max="2302" width="12.5703125" style="249" customWidth="1"/>
    <col min="2303" max="2304" width="11.7109375" style="249" customWidth="1"/>
    <col min="2305" max="2305" width="14.7109375" style="249" customWidth="1"/>
    <col min="2306" max="2306" width="15.7109375" style="249" customWidth="1"/>
    <col min="2307" max="2307" width="9.7109375" style="249" customWidth="1"/>
    <col min="2308" max="2308" width="8" style="249" customWidth="1"/>
    <col min="2309" max="2309" width="13.5703125" style="249" customWidth="1"/>
    <col min="2310" max="2557" width="11.42578125" style="249"/>
    <col min="2558" max="2558" width="12.5703125" style="249" customWidth="1"/>
    <col min="2559" max="2560" width="11.7109375" style="249" customWidth="1"/>
    <col min="2561" max="2561" width="14.7109375" style="249" customWidth="1"/>
    <col min="2562" max="2562" width="15.7109375" style="249" customWidth="1"/>
    <col min="2563" max="2563" width="9.7109375" style="249" customWidth="1"/>
    <col min="2564" max="2564" width="8" style="249" customWidth="1"/>
    <col min="2565" max="2565" width="13.5703125" style="249" customWidth="1"/>
    <col min="2566" max="2813" width="11.42578125" style="249"/>
    <col min="2814" max="2814" width="12.5703125" style="249" customWidth="1"/>
    <col min="2815" max="2816" width="11.7109375" style="249" customWidth="1"/>
    <col min="2817" max="2817" width="14.7109375" style="249" customWidth="1"/>
    <col min="2818" max="2818" width="15.7109375" style="249" customWidth="1"/>
    <col min="2819" max="2819" width="9.7109375" style="249" customWidth="1"/>
    <col min="2820" max="2820" width="8" style="249" customWidth="1"/>
    <col min="2821" max="2821" width="13.5703125" style="249" customWidth="1"/>
    <col min="2822" max="3069" width="11.42578125" style="249"/>
    <col min="3070" max="3070" width="12.5703125" style="249" customWidth="1"/>
    <col min="3071" max="3072" width="11.7109375" style="249" customWidth="1"/>
    <col min="3073" max="3073" width="14.7109375" style="249" customWidth="1"/>
    <col min="3074" max="3074" width="15.7109375" style="249" customWidth="1"/>
    <col min="3075" max="3075" width="9.7109375" style="249" customWidth="1"/>
    <col min="3076" max="3076" width="8" style="249" customWidth="1"/>
    <col min="3077" max="3077" width="13.5703125" style="249" customWidth="1"/>
    <col min="3078" max="3325" width="11.42578125" style="249"/>
    <col min="3326" max="3326" width="12.5703125" style="249" customWidth="1"/>
    <col min="3327" max="3328" width="11.7109375" style="249" customWidth="1"/>
    <col min="3329" max="3329" width="14.7109375" style="249" customWidth="1"/>
    <col min="3330" max="3330" width="15.7109375" style="249" customWidth="1"/>
    <col min="3331" max="3331" width="9.7109375" style="249" customWidth="1"/>
    <col min="3332" max="3332" width="8" style="249" customWidth="1"/>
    <col min="3333" max="3333" width="13.5703125" style="249" customWidth="1"/>
    <col min="3334" max="3581" width="11.42578125" style="249"/>
    <col min="3582" max="3582" width="12.5703125" style="249" customWidth="1"/>
    <col min="3583" max="3584" width="11.7109375" style="249" customWidth="1"/>
    <col min="3585" max="3585" width="14.7109375" style="249" customWidth="1"/>
    <col min="3586" max="3586" width="15.7109375" style="249" customWidth="1"/>
    <col min="3587" max="3587" width="9.7109375" style="249" customWidth="1"/>
    <col min="3588" max="3588" width="8" style="249" customWidth="1"/>
    <col min="3589" max="3589" width="13.5703125" style="249" customWidth="1"/>
    <col min="3590" max="3837" width="11.42578125" style="249"/>
    <col min="3838" max="3838" width="12.5703125" style="249" customWidth="1"/>
    <col min="3839" max="3840" width="11.7109375" style="249" customWidth="1"/>
    <col min="3841" max="3841" width="14.7109375" style="249" customWidth="1"/>
    <col min="3842" max="3842" width="15.7109375" style="249" customWidth="1"/>
    <col min="3843" max="3843" width="9.7109375" style="249" customWidth="1"/>
    <col min="3844" max="3844" width="8" style="249" customWidth="1"/>
    <col min="3845" max="3845" width="13.5703125" style="249" customWidth="1"/>
    <col min="3846" max="4093" width="11.42578125" style="249"/>
    <col min="4094" max="4094" width="12.5703125" style="249" customWidth="1"/>
    <col min="4095" max="4096" width="11.7109375" style="249" customWidth="1"/>
    <col min="4097" max="4097" width="14.7109375" style="249" customWidth="1"/>
    <col min="4098" max="4098" width="15.7109375" style="249" customWidth="1"/>
    <col min="4099" max="4099" width="9.7109375" style="249" customWidth="1"/>
    <col min="4100" max="4100" width="8" style="249" customWidth="1"/>
    <col min="4101" max="4101" width="13.5703125" style="249" customWidth="1"/>
    <col min="4102" max="4349" width="11.42578125" style="249"/>
    <col min="4350" max="4350" width="12.5703125" style="249" customWidth="1"/>
    <col min="4351" max="4352" width="11.7109375" style="249" customWidth="1"/>
    <col min="4353" max="4353" width="14.7109375" style="249" customWidth="1"/>
    <col min="4354" max="4354" width="15.7109375" style="249" customWidth="1"/>
    <col min="4355" max="4355" width="9.7109375" style="249" customWidth="1"/>
    <col min="4356" max="4356" width="8" style="249" customWidth="1"/>
    <col min="4357" max="4357" width="13.5703125" style="249" customWidth="1"/>
    <col min="4358" max="4605" width="11.42578125" style="249"/>
    <col min="4606" max="4606" width="12.5703125" style="249" customWidth="1"/>
    <col min="4607" max="4608" width="11.7109375" style="249" customWidth="1"/>
    <col min="4609" max="4609" width="14.7109375" style="249" customWidth="1"/>
    <col min="4610" max="4610" width="15.7109375" style="249" customWidth="1"/>
    <col min="4611" max="4611" width="9.7109375" style="249" customWidth="1"/>
    <col min="4612" max="4612" width="8" style="249" customWidth="1"/>
    <col min="4613" max="4613" width="13.5703125" style="249" customWidth="1"/>
    <col min="4614" max="4861" width="11.42578125" style="249"/>
    <col min="4862" max="4862" width="12.5703125" style="249" customWidth="1"/>
    <col min="4863" max="4864" width="11.7109375" style="249" customWidth="1"/>
    <col min="4865" max="4865" width="14.7109375" style="249" customWidth="1"/>
    <col min="4866" max="4866" width="15.7109375" style="249" customWidth="1"/>
    <col min="4867" max="4867" width="9.7109375" style="249" customWidth="1"/>
    <col min="4868" max="4868" width="8" style="249" customWidth="1"/>
    <col min="4869" max="4869" width="13.5703125" style="249" customWidth="1"/>
    <col min="4870" max="5117" width="11.42578125" style="249"/>
    <col min="5118" max="5118" width="12.5703125" style="249" customWidth="1"/>
    <col min="5119" max="5120" width="11.7109375" style="249" customWidth="1"/>
    <col min="5121" max="5121" width="14.7109375" style="249" customWidth="1"/>
    <col min="5122" max="5122" width="15.7109375" style="249" customWidth="1"/>
    <col min="5123" max="5123" width="9.7109375" style="249" customWidth="1"/>
    <col min="5124" max="5124" width="8" style="249" customWidth="1"/>
    <col min="5125" max="5125" width="13.5703125" style="249" customWidth="1"/>
    <col min="5126" max="5373" width="11.42578125" style="249"/>
    <col min="5374" max="5374" width="12.5703125" style="249" customWidth="1"/>
    <col min="5375" max="5376" width="11.7109375" style="249" customWidth="1"/>
    <col min="5377" max="5377" width="14.7109375" style="249" customWidth="1"/>
    <col min="5378" max="5378" width="15.7109375" style="249" customWidth="1"/>
    <col min="5379" max="5379" width="9.7109375" style="249" customWidth="1"/>
    <col min="5380" max="5380" width="8" style="249" customWidth="1"/>
    <col min="5381" max="5381" width="13.5703125" style="249" customWidth="1"/>
    <col min="5382" max="5629" width="11.42578125" style="249"/>
    <col min="5630" max="5630" width="12.5703125" style="249" customWidth="1"/>
    <col min="5631" max="5632" width="11.7109375" style="249" customWidth="1"/>
    <col min="5633" max="5633" width="14.7109375" style="249" customWidth="1"/>
    <col min="5634" max="5634" width="15.7109375" style="249" customWidth="1"/>
    <col min="5635" max="5635" width="9.7109375" style="249" customWidth="1"/>
    <col min="5636" max="5636" width="8" style="249" customWidth="1"/>
    <col min="5637" max="5637" width="13.5703125" style="249" customWidth="1"/>
    <col min="5638" max="5885" width="11.42578125" style="249"/>
    <col min="5886" max="5886" width="12.5703125" style="249" customWidth="1"/>
    <col min="5887" max="5888" width="11.7109375" style="249" customWidth="1"/>
    <col min="5889" max="5889" width="14.7109375" style="249" customWidth="1"/>
    <col min="5890" max="5890" width="15.7109375" style="249" customWidth="1"/>
    <col min="5891" max="5891" width="9.7109375" style="249" customWidth="1"/>
    <col min="5892" max="5892" width="8" style="249" customWidth="1"/>
    <col min="5893" max="5893" width="13.5703125" style="249" customWidth="1"/>
    <col min="5894" max="6141" width="11.42578125" style="249"/>
    <col min="6142" max="6142" width="12.5703125" style="249" customWidth="1"/>
    <col min="6143" max="6144" width="11.7109375" style="249" customWidth="1"/>
    <col min="6145" max="6145" width="14.7109375" style="249" customWidth="1"/>
    <col min="6146" max="6146" width="15.7109375" style="249" customWidth="1"/>
    <col min="6147" max="6147" width="9.7109375" style="249" customWidth="1"/>
    <col min="6148" max="6148" width="8" style="249" customWidth="1"/>
    <col min="6149" max="6149" width="13.5703125" style="249" customWidth="1"/>
    <col min="6150" max="6397" width="11.42578125" style="249"/>
    <col min="6398" max="6398" width="12.5703125" style="249" customWidth="1"/>
    <col min="6399" max="6400" width="11.7109375" style="249" customWidth="1"/>
    <col min="6401" max="6401" width="14.7109375" style="249" customWidth="1"/>
    <col min="6402" max="6402" width="15.7109375" style="249" customWidth="1"/>
    <col min="6403" max="6403" width="9.7109375" style="249" customWidth="1"/>
    <col min="6404" max="6404" width="8" style="249" customWidth="1"/>
    <col min="6405" max="6405" width="13.5703125" style="249" customWidth="1"/>
    <col min="6406" max="6653" width="11.42578125" style="249"/>
    <col min="6654" max="6654" width="12.5703125" style="249" customWidth="1"/>
    <col min="6655" max="6656" width="11.7109375" style="249" customWidth="1"/>
    <col min="6657" max="6657" width="14.7109375" style="249" customWidth="1"/>
    <col min="6658" max="6658" width="15.7109375" style="249" customWidth="1"/>
    <col min="6659" max="6659" width="9.7109375" style="249" customWidth="1"/>
    <col min="6660" max="6660" width="8" style="249" customWidth="1"/>
    <col min="6661" max="6661" width="13.5703125" style="249" customWidth="1"/>
    <col min="6662" max="6909" width="11.42578125" style="249"/>
    <col min="6910" max="6910" width="12.5703125" style="249" customWidth="1"/>
    <col min="6911" max="6912" width="11.7109375" style="249" customWidth="1"/>
    <col min="6913" max="6913" width="14.7109375" style="249" customWidth="1"/>
    <col min="6914" max="6914" width="15.7109375" style="249" customWidth="1"/>
    <col min="6915" max="6915" width="9.7109375" style="249" customWidth="1"/>
    <col min="6916" max="6916" width="8" style="249" customWidth="1"/>
    <col min="6917" max="6917" width="13.5703125" style="249" customWidth="1"/>
    <col min="6918" max="7165" width="11.42578125" style="249"/>
    <col min="7166" max="7166" width="12.5703125" style="249" customWidth="1"/>
    <col min="7167" max="7168" width="11.7109375" style="249" customWidth="1"/>
    <col min="7169" max="7169" width="14.7109375" style="249" customWidth="1"/>
    <col min="7170" max="7170" width="15.7109375" style="249" customWidth="1"/>
    <col min="7171" max="7171" width="9.7109375" style="249" customWidth="1"/>
    <col min="7172" max="7172" width="8" style="249" customWidth="1"/>
    <col min="7173" max="7173" width="13.5703125" style="249" customWidth="1"/>
    <col min="7174" max="7421" width="11.42578125" style="249"/>
    <col min="7422" max="7422" width="12.5703125" style="249" customWidth="1"/>
    <col min="7423" max="7424" width="11.7109375" style="249" customWidth="1"/>
    <col min="7425" max="7425" width="14.7109375" style="249" customWidth="1"/>
    <col min="7426" max="7426" width="15.7109375" style="249" customWidth="1"/>
    <col min="7427" max="7427" width="9.7109375" style="249" customWidth="1"/>
    <col min="7428" max="7428" width="8" style="249" customWidth="1"/>
    <col min="7429" max="7429" width="13.5703125" style="249" customWidth="1"/>
    <col min="7430" max="7677" width="11.42578125" style="249"/>
    <col min="7678" max="7678" width="12.5703125" style="249" customWidth="1"/>
    <col min="7679" max="7680" width="11.7109375" style="249" customWidth="1"/>
    <col min="7681" max="7681" width="14.7109375" style="249" customWidth="1"/>
    <col min="7682" max="7682" width="15.7109375" style="249" customWidth="1"/>
    <col min="7683" max="7683" width="9.7109375" style="249" customWidth="1"/>
    <col min="7684" max="7684" width="8" style="249" customWidth="1"/>
    <col min="7685" max="7685" width="13.5703125" style="249" customWidth="1"/>
    <col min="7686" max="7933" width="11.42578125" style="249"/>
    <col min="7934" max="7934" width="12.5703125" style="249" customWidth="1"/>
    <col min="7935" max="7936" width="11.7109375" style="249" customWidth="1"/>
    <col min="7937" max="7937" width="14.7109375" style="249" customWidth="1"/>
    <col min="7938" max="7938" width="15.7109375" style="249" customWidth="1"/>
    <col min="7939" max="7939" width="9.7109375" style="249" customWidth="1"/>
    <col min="7940" max="7940" width="8" style="249" customWidth="1"/>
    <col min="7941" max="7941" width="13.5703125" style="249" customWidth="1"/>
    <col min="7942" max="8189" width="11.42578125" style="249"/>
    <col min="8190" max="8190" width="12.5703125" style="249" customWidth="1"/>
    <col min="8191" max="8192" width="11.7109375" style="249" customWidth="1"/>
    <col min="8193" max="8193" width="14.7109375" style="249" customWidth="1"/>
    <col min="8194" max="8194" width="15.7109375" style="249" customWidth="1"/>
    <col min="8195" max="8195" width="9.7109375" style="249" customWidth="1"/>
    <col min="8196" max="8196" width="8" style="249" customWidth="1"/>
    <col min="8197" max="8197" width="13.5703125" style="249" customWidth="1"/>
    <col min="8198" max="8445" width="11.42578125" style="249"/>
    <col min="8446" max="8446" width="12.5703125" style="249" customWidth="1"/>
    <col min="8447" max="8448" width="11.7109375" style="249" customWidth="1"/>
    <col min="8449" max="8449" width="14.7109375" style="249" customWidth="1"/>
    <col min="8450" max="8450" width="15.7109375" style="249" customWidth="1"/>
    <col min="8451" max="8451" width="9.7109375" style="249" customWidth="1"/>
    <col min="8452" max="8452" width="8" style="249" customWidth="1"/>
    <col min="8453" max="8453" width="13.5703125" style="249" customWidth="1"/>
    <col min="8454" max="8701" width="11.42578125" style="249"/>
    <col min="8702" max="8702" width="12.5703125" style="249" customWidth="1"/>
    <col min="8703" max="8704" width="11.7109375" style="249" customWidth="1"/>
    <col min="8705" max="8705" width="14.7109375" style="249" customWidth="1"/>
    <col min="8706" max="8706" width="15.7109375" style="249" customWidth="1"/>
    <col min="8707" max="8707" width="9.7109375" style="249" customWidth="1"/>
    <col min="8708" max="8708" width="8" style="249" customWidth="1"/>
    <col min="8709" max="8709" width="13.5703125" style="249" customWidth="1"/>
    <col min="8710" max="8957" width="11.42578125" style="249"/>
    <col min="8958" max="8958" width="12.5703125" style="249" customWidth="1"/>
    <col min="8959" max="8960" width="11.7109375" style="249" customWidth="1"/>
    <col min="8961" max="8961" width="14.7109375" style="249" customWidth="1"/>
    <col min="8962" max="8962" width="15.7109375" style="249" customWidth="1"/>
    <col min="8963" max="8963" width="9.7109375" style="249" customWidth="1"/>
    <col min="8964" max="8964" width="8" style="249" customWidth="1"/>
    <col min="8965" max="8965" width="13.5703125" style="249" customWidth="1"/>
    <col min="8966" max="9213" width="11.42578125" style="249"/>
    <col min="9214" max="9214" width="12.5703125" style="249" customWidth="1"/>
    <col min="9215" max="9216" width="11.7109375" style="249" customWidth="1"/>
    <col min="9217" max="9217" width="14.7109375" style="249" customWidth="1"/>
    <col min="9218" max="9218" width="15.7109375" style="249" customWidth="1"/>
    <col min="9219" max="9219" width="9.7109375" style="249" customWidth="1"/>
    <col min="9220" max="9220" width="8" style="249" customWidth="1"/>
    <col min="9221" max="9221" width="13.5703125" style="249" customWidth="1"/>
    <col min="9222" max="9469" width="11.42578125" style="249"/>
    <col min="9470" max="9470" width="12.5703125" style="249" customWidth="1"/>
    <col min="9471" max="9472" width="11.7109375" style="249" customWidth="1"/>
    <col min="9473" max="9473" width="14.7109375" style="249" customWidth="1"/>
    <col min="9474" max="9474" width="15.7109375" style="249" customWidth="1"/>
    <col min="9475" max="9475" width="9.7109375" style="249" customWidth="1"/>
    <col min="9476" max="9476" width="8" style="249" customWidth="1"/>
    <col min="9477" max="9477" width="13.5703125" style="249" customWidth="1"/>
    <col min="9478" max="9725" width="11.42578125" style="249"/>
    <col min="9726" max="9726" width="12.5703125" style="249" customWidth="1"/>
    <col min="9727" max="9728" width="11.7109375" style="249" customWidth="1"/>
    <col min="9729" max="9729" width="14.7109375" style="249" customWidth="1"/>
    <col min="9730" max="9730" width="15.7109375" style="249" customWidth="1"/>
    <col min="9731" max="9731" width="9.7109375" style="249" customWidth="1"/>
    <col min="9732" max="9732" width="8" style="249" customWidth="1"/>
    <col min="9733" max="9733" width="13.5703125" style="249" customWidth="1"/>
    <col min="9734" max="9981" width="11.42578125" style="249"/>
    <col min="9982" max="9982" width="12.5703125" style="249" customWidth="1"/>
    <col min="9983" max="9984" width="11.7109375" style="249" customWidth="1"/>
    <col min="9985" max="9985" width="14.7109375" style="249" customWidth="1"/>
    <col min="9986" max="9986" width="15.7109375" style="249" customWidth="1"/>
    <col min="9987" max="9987" width="9.7109375" style="249" customWidth="1"/>
    <col min="9988" max="9988" width="8" style="249" customWidth="1"/>
    <col min="9989" max="9989" width="13.5703125" style="249" customWidth="1"/>
    <col min="9990" max="10237" width="11.42578125" style="249"/>
    <col min="10238" max="10238" width="12.5703125" style="249" customWidth="1"/>
    <col min="10239" max="10240" width="11.7109375" style="249" customWidth="1"/>
    <col min="10241" max="10241" width="14.7109375" style="249" customWidth="1"/>
    <col min="10242" max="10242" width="15.7109375" style="249" customWidth="1"/>
    <col min="10243" max="10243" width="9.7109375" style="249" customWidth="1"/>
    <col min="10244" max="10244" width="8" style="249" customWidth="1"/>
    <col min="10245" max="10245" width="13.5703125" style="249" customWidth="1"/>
    <col min="10246" max="10493" width="11.42578125" style="249"/>
    <col min="10494" max="10494" width="12.5703125" style="249" customWidth="1"/>
    <col min="10495" max="10496" width="11.7109375" style="249" customWidth="1"/>
    <col min="10497" max="10497" width="14.7109375" style="249" customWidth="1"/>
    <col min="10498" max="10498" width="15.7109375" style="249" customWidth="1"/>
    <col min="10499" max="10499" width="9.7109375" style="249" customWidth="1"/>
    <col min="10500" max="10500" width="8" style="249" customWidth="1"/>
    <col min="10501" max="10501" width="13.5703125" style="249" customWidth="1"/>
    <col min="10502" max="10749" width="11.42578125" style="249"/>
    <col min="10750" max="10750" width="12.5703125" style="249" customWidth="1"/>
    <col min="10751" max="10752" width="11.7109375" style="249" customWidth="1"/>
    <col min="10753" max="10753" width="14.7109375" style="249" customWidth="1"/>
    <col min="10754" max="10754" width="15.7109375" style="249" customWidth="1"/>
    <col min="10755" max="10755" width="9.7109375" style="249" customWidth="1"/>
    <col min="10756" max="10756" width="8" style="249" customWidth="1"/>
    <col min="10757" max="10757" width="13.5703125" style="249" customWidth="1"/>
    <col min="10758" max="11005" width="11.42578125" style="249"/>
    <col min="11006" max="11006" width="12.5703125" style="249" customWidth="1"/>
    <col min="11007" max="11008" width="11.7109375" style="249" customWidth="1"/>
    <col min="11009" max="11009" width="14.7109375" style="249" customWidth="1"/>
    <col min="11010" max="11010" width="15.7109375" style="249" customWidth="1"/>
    <col min="11011" max="11011" width="9.7109375" style="249" customWidth="1"/>
    <col min="11012" max="11012" width="8" style="249" customWidth="1"/>
    <col min="11013" max="11013" width="13.5703125" style="249" customWidth="1"/>
    <col min="11014" max="11261" width="11.42578125" style="249"/>
    <col min="11262" max="11262" width="12.5703125" style="249" customWidth="1"/>
    <col min="11263" max="11264" width="11.7109375" style="249" customWidth="1"/>
    <col min="11265" max="11265" width="14.7109375" style="249" customWidth="1"/>
    <col min="11266" max="11266" width="15.7109375" style="249" customWidth="1"/>
    <col min="11267" max="11267" width="9.7109375" style="249" customWidth="1"/>
    <col min="11268" max="11268" width="8" style="249" customWidth="1"/>
    <col min="11269" max="11269" width="13.5703125" style="249" customWidth="1"/>
    <col min="11270" max="11517" width="11.42578125" style="249"/>
    <col min="11518" max="11518" width="12.5703125" style="249" customWidth="1"/>
    <col min="11519" max="11520" width="11.7109375" style="249" customWidth="1"/>
    <col min="11521" max="11521" width="14.7109375" style="249" customWidth="1"/>
    <col min="11522" max="11522" width="15.7109375" style="249" customWidth="1"/>
    <col min="11523" max="11523" width="9.7109375" style="249" customWidth="1"/>
    <col min="11524" max="11524" width="8" style="249" customWidth="1"/>
    <col min="11525" max="11525" width="13.5703125" style="249" customWidth="1"/>
    <col min="11526" max="11773" width="11.42578125" style="249"/>
    <col min="11774" max="11774" width="12.5703125" style="249" customWidth="1"/>
    <col min="11775" max="11776" width="11.7109375" style="249" customWidth="1"/>
    <col min="11777" max="11777" width="14.7109375" style="249" customWidth="1"/>
    <col min="11778" max="11778" width="15.7109375" style="249" customWidth="1"/>
    <col min="11779" max="11779" width="9.7109375" style="249" customWidth="1"/>
    <col min="11780" max="11780" width="8" style="249" customWidth="1"/>
    <col min="11781" max="11781" width="13.5703125" style="249" customWidth="1"/>
    <col min="11782" max="12029" width="11.42578125" style="249"/>
    <col min="12030" max="12030" width="12.5703125" style="249" customWidth="1"/>
    <col min="12031" max="12032" width="11.7109375" style="249" customWidth="1"/>
    <col min="12033" max="12033" width="14.7109375" style="249" customWidth="1"/>
    <col min="12034" max="12034" width="15.7109375" style="249" customWidth="1"/>
    <col min="12035" max="12035" width="9.7109375" style="249" customWidth="1"/>
    <col min="12036" max="12036" width="8" style="249" customWidth="1"/>
    <col min="12037" max="12037" width="13.5703125" style="249" customWidth="1"/>
    <col min="12038" max="12285" width="11.42578125" style="249"/>
    <col min="12286" max="12286" width="12.5703125" style="249" customWidth="1"/>
    <col min="12287" max="12288" width="11.7109375" style="249" customWidth="1"/>
    <col min="12289" max="12289" width="14.7109375" style="249" customWidth="1"/>
    <col min="12290" max="12290" width="15.7109375" style="249" customWidth="1"/>
    <col min="12291" max="12291" width="9.7109375" style="249" customWidth="1"/>
    <col min="12292" max="12292" width="8" style="249" customWidth="1"/>
    <col min="12293" max="12293" width="13.5703125" style="249" customWidth="1"/>
    <col min="12294" max="12541" width="11.42578125" style="249"/>
    <col min="12542" max="12542" width="12.5703125" style="249" customWidth="1"/>
    <col min="12543" max="12544" width="11.7109375" style="249" customWidth="1"/>
    <col min="12545" max="12545" width="14.7109375" style="249" customWidth="1"/>
    <col min="12546" max="12546" width="15.7109375" style="249" customWidth="1"/>
    <col min="12547" max="12547" width="9.7109375" style="249" customWidth="1"/>
    <col min="12548" max="12548" width="8" style="249" customWidth="1"/>
    <col min="12549" max="12549" width="13.5703125" style="249" customWidth="1"/>
    <col min="12550" max="12797" width="11.42578125" style="249"/>
    <col min="12798" max="12798" width="12.5703125" style="249" customWidth="1"/>
    <col min="12799" max="12800" width="11.7109375" style="249" customWidth="1"/>
    <col min="12801" max="12801" width="14.7109375" style="249" customWidth="1"/>
    <col min="12802" max="12802" width="15.7109375" style="249" customWidth="1"/>
    <col min="12803" max="12803" width="9.7109375" style="249" customWidth="1"/>
    <col min="12804" max="12804" width="8" style="249" customWidth="1"/>
    <col min="12805" max="12805" width="13.5703125" style="249" customWidth="1"/>
    <col min="12806" max="13053" width="11.42578125" style="249"/>
    <col min="13054" max="13054" width="12.5703125" style="249" customWidth="1"/>
    <col min="13055" max="13056" width="11.7109375" style="249" customWidth="1"/>
    <col min="13057" max="13057" width="14.7109375" style="249" customWidth="1"/>
    <col min="13058" max="13058" width="15.7109375" style="249" customWidth="1"/>
    <col min="13059" max="13059" width="9.7109375" style="249" customWidth="1"/>
    <col min="13060" max="13060" width="8" style="249" customWidth="1"/>
    <col min="13061" max="13061" width="13.5703125" style="249" customWidth="1"/>
    <col min="13062" max="13309" width="11.42578125" style="249"/>
    <col min="13310" max="13310" width="12.5703125" style="249" customWidth="1"/>
    <col min="13311" max="13312" width="11.7109375" style="249" customWidth="1"/>
    <col min="13313" max="13313" width="14.7109375" style="249" customWidth="1"/>
    <col min="13314" max="13314" width="15.7109375" style="249" customWidth="1"/>
    <col min="13315" max="13315" width="9.7109375" style="249" customWidth="1"/>
    <col min="13316" max="13316" width="8" style="249" customWidth="1"/>
    <col min="13317" max="13317" width="13.5703125" style="249" customWidth="1"/>
    <col min="13318" max="13565" width="11.42578125" style="249"/>
    <col min="13566" max="13566" width="12.5703125" style="249" customWidth="1"/>
    <col min="13567" max="13568" width="11.7109375" style="249" customWidth="1"/>
    <col min="13569" max="13569" width="14.7109375" style="249" customWidth="1"/>
    <col min="13570" max="13570" width="15.7109375" style="249" customWidth="1"/>
    <col min="13571" max="13571" width="9.7109375" style="249" customWidth="1"/>
    <col min="13572" max="13572" width="8" style="249" customWidth="1"/>
    <col min="13573" max="13573" width="13.5703125" style="249" customWidth="1"/>
    <col min="13574" max="13821" width="11.42578125" style="249"/>
    <col min="13822" max="13822" width="12.5703125" style="249" customWidth="1"/>
    <col min="13823" max="13824" width="11.7109375" style="249" customWidth="1"/>
    <col min="13825" max="13825" width="14.7109375" style="249" customWidth="1"/>
    <col min="13826" max="13826" width="15.7109375" style="249" customWidth="1"/>
    <col min="13827" max="13827" width="9.7109375" style="249" customWidth="1"/>
    <col min="13828" max="13828" width="8" style="249" customWidth="1"/>
    <col min="13829" max="13829" width="13.5703125" style="249" customWidth="1"/>
    <col min="13830" max="14077" width="11.42578125" style="249"/>
    <col min="14078" max="14078" width="12.5703125" style="249" customWidth="1"/>
    <col min="14079" max="14080" width="11.7109375" style="249" customWidth="1"/>
    <col min="14081" max="14081" width="14.7109375" style="249" customWidth="1"/>
    <col min="14082" max="14082" width="15.7109375" style="249" customWidth="1"/>
    <col min="14083" max="14083" width="9.7109375" style="249" customWidth="1"/>
    <col min="14084" max="14084" width="8" style="249" customWidth="1"/>
    <col min="14085" max="14085" width="13.5703125" style="249" customWidth="1"/>
    <col min="14086" max="14333" width="11.42578125" style="249"/>
    <col min="14334" max="14334" width="12.5703125" style="249" customWidth="1"/>
    <col min="14335" max="14336" width="11.7109375" style="249" customWidth="1"/>
    <col min="14337" max="14337" width="14.7109375" style="249" customWidth="1"/>
    <col min="14338" max="14338" width="15.7109375" style="249" customWidth="1"/>
    <col min="14339" max="14339" width="9.7109375" style="249" customWidth="1"/>
    <col min="14340" max="14340" width="8" style="249" customWidth="1"/>
    <col min="14341" max="14341" width="13.5703125" style="249" customWidth="1"/>
    <col min="14342" max="14589" width="11.42578125" style="249"/>
    <col min="14590" max="14590" width="12.5703125" style="249" customWidth="1"/>
    <col min="14591" max="14592" width="11.7109375" style="249" customWidth="1"/>
    <col min="14593" max="14593" width="14.7109375" style="249" customWidth="1"/>
    <col min="14594" max="14594" width="15.7109375" style="249" customWidth="1"/>
    <col min="14595" max="14595" width="9.7109375" style="249" customWidth="1"/>
    <col min="14596" max="14596" width="8" style="249" customWidth="1"/>
    <col min="14597" max="14597" width="13.5703125" style="249" customWidth="1"/>
    <col min="14598" max="14845" width="11.42578125" style="249"/>
    <col min="14846" max="14846" width="12.5703125" style="249" customWidth="1"/>
    <col min="14847" max="14848" width="11.7109375" style="249" customWidth="1"/>
    <col min="14849" max="14849" width="14.7109375" style="249" customWidth="1"/>
    <col min="14850" max="14850" width="15.7109375" style="249" customWidth="1"/>
    <col min="14851" max="14851" width="9.7109375" style="249" customWidth="1"/>
    <col min="14852" max="14852" width="8" style="249" customWidth="1"/>
    <col min="14853" max="14853" width="13.5703125" style="249" customWidth="1"/>
    <col min="14854" max="15101" width="11.42578125" style="249"/>
    <col min="15102" max="15102" width="12.5703125" style="249" customWidth="1"/>
    <col min="15103" max="15104" width="11.7109375" style="249" customWidth="1"/>
    <col min="15105" max="15105" width="14.7109375" style="249" customWidth="1"/>
    <col min="15106" max="15106" width="15.7109375" style="249" customWidth="1"/>
    <col min="15107" max="15107" width="9.7109375" style="249" customWidth="1"/>
    <col min="15108" max="15108" width="8" style="249" customWidth="1"/>
    <col min="15109" max="15109" width="13.5703125" style="249" customWidth="1"/>
    <col min="15110" max="15357" width="11.42578125" style="249"/>
    <col min="15358" max="15358" width="12.5703125" style="249" customWidth="1"/>
    <col min="15359" max="15360" width="11.7109375" style="249" customWidth="1"/>
    <col min="15361" max="15361" width="14.7109375" style="249" customWidth="1"/>
    <col min="15362" max="15362" width="15.7109375" style="249" customWidth="1"/>
    <col min="15363" max="15363" width="9.7109375" style="249" customWidth="1"/>
    <col min="15364" max="15364" width="8" style="249" customWidth="1"/>
    <col min="15365" max="15365" width="13.5703125" style="249" customWidth="1"/>
    <col min="15366" max="15613" width="11.42578125" style="249"/>
    <col min="15614" max="15614" width="12.5703125" style="249" customWidth="1"/>
    <col min="15615" max="15616" width="11.7109375" style="249" customWidth="1"/>
    <col min="15617" max="15617" width="14.7109375" style="249" customWidth="1"/>
    <col min="15618" max="15618" width="15.7109375" style="249" customWidth="1"/>
    <col min="15619" max="15619" width="9.7109375" style="249" customWidth="1"/>
    <col min="15620" max="15620" width="8" style="249" customWidth="1"/>
    <col min="15621" max="15621" width="13.5703125" style="249" customWidth="1"/>
    <col min="15622" max="15869" width="11.42578125" style="249"/>
    <col min="15870" max="15870" width="12.5703125" style="249" customWidth="1"/>
    <col min="15871" max="15872" width="11.7109375" style="249" customWidth="1"/>
    <col min="15873" max="15873" width="14.7109375" style="249" customWidth="1"/>
    <col min="15874" max="15874" width="15.7109375" style="249" customWidth="1"/>
    <col min="15875" max="15875" width="9.7109375" style="249" customWidth="1"/>
    <col min="15876" max="15876" width="8" style="249" customWidth="1"/>
    <col min="15877" max="15877" width="13.5703125" style="249" customWidth="1"/>
    <col min="15878" max="16125" width="11.42578125" style="249"/>
    <col min="16126" max="16126" width="12.5703125" style="249" customWidth="1"/>
    <col min="16127" max="16128" width="11.7109375" style="249" customWidth="1"/>
    <col min="16129" max="16129" width="14.7109375" style="249" customWidth="1"/>
    <col min="16130" max="16130" width="15.7109375" style="249" customWidth="1"/>
    <col min="16131" max="16131" width="9.7109375" style="249" customWidth="1"/>
    <col min="16132" max="16132" width="8" style="249" customWidth="1"/>
    <col min="16133" max="16133" width="13.5703125" style="249" customWidth="1"/>
    <col min="16134" max="16384" width="11.42578125" style="249"/>
  </cols>
  <sheetData>
    <row r="1" spans="1:10" ht="6" customHeight="1"/>
    <row r="2" spans="1:10">
      <c r="A2" s="83" t="s">
        <v>231</v>
      </c>
    </row>
    <row r="3" spans="1:10" ht="15">
      <c r="A3" s="567" t="s">
        <v>228</v>
      </c>
      <c r="B3" s="567"/>
      <c r="C3" s="567"/>
      <c r="D3" s="567"/>
      <c r="E3" s="567"/>
    </row>
    <row r="4" spans="1:10" ht="15">
      <c r="A4" s="537" t="s">
        <v>503</v>
      </c>
      <c r="B4" s="537"/>
      <c r="C4" s="537"/>
      <c r="D4" s="537"/>
      <c r="E4" s="537"/>
      <c r="F4" s="231"/>
      <c r="G4" s="231"/>
      <c r="H4" s="231"/>
      <c r="I4" s="231"/>
      <c r="J4" s="231"/>
    </row>
    <row r="5" spans="1:10" ht="15">
      <c r="A5" s="568"/>
      <c r="B5" s="568"/>
      <c r="C5" s="568"/>
      <c r="D5" s="568"/>
      <c r="E5" s="568"/>
      <c r="G5" s="250"/>
    </row>
    <row r="6" spans="1:10" ht="30" customHeight="1">
      <c r="A6" s="569" t="s">
        <v>5</v>
      </c>
      <c r="B6" s="570" t="s">
        <v>229</v>
      </c>
      <c r="C6" s="571" t="s">
        <v>59</v>
      </c>
      <c r="D6" s="571"/>
      <c r="E6" s="571"/>
      <c r="G6" s="179" t="s">
        <v>149</v>
      </c>
    </row>
    <row r="7" spans="1:10" ht="30" customHeight="1">
      <c r="A7" s="569"/>
      <c r="B7" s="570"/>
      <c r="C7" s="449" t="s">
        <v>60</v>
      </c>
      <c r="D7" s="449" t="s">
        <v>61</v>
      </c>
      <c r="E7" s="449" t="s">
        <v>230</v>
      </c>
    </row>
    <row r="8" spans="1:10">
      <c r="A8" s="251">
        <v>2000</v>
      </c>
      <c r="B8" s="252">
        <v>2824</v>
      </c>
      <c r="C8" s="252">
        <v>1587</v>
      </c>
      <c r="D8" s="252">
        <v>1237</v>
      </c>
      <c r="E8" s="253">
        <v>0</v>
      </c>
    </row>
    <row r="9" spans="1:10">
      <c r="A9" s="251">
        <v>2001</v>
      </c>
      <c r="B9" s="252">
        <v>1507</v>
      </c>
      <c r="C9" s="252">
        <v>833</v>
      </c>
      <c r="D9" s="252">
        <v>674</v>
      </c>
      <c r="E9" s="253">
        <v>0</v>
      </c>
    </row>
    <row r="10" spans="1:10">
      <c r="A10" s="251">
        <v>2002</v>
      </c>
      <c r="B10" s="252">
        <v>2685</v>
      </c>
      <c r="C10" s="252">
        <v>1487</v>
      </c>
      <c r="D10" s="252">
        <v>1198</v>
      </c>
      <c r="E10" s="253">
        <v>0</v>
      </c>
    </row>
    <row r="11" spans="1:10">
      <c r="A11" s="251">
        <v>2003</v>
      </c>
      <c r="B11" s="252">
        <v>2298</v>
      </c>
      <c r="C11" s="252">
        <v>1238</v>
      </c>
      <c r="D11" s="252">
        <v>1060</v>
      </c>
      <c r="E11" s="253">
        <v>0</v>
      </c>
    </row>
    <row r="12" spans="1:10">
      <c r="A12" s="251">
        <v>2004</v>
      </c>
      <c r="B12" s="252">
        <v>2098</v>
      </c>
      <c r="C12" s="252">
        <v>1144</v>
      </c>
      <c r="D12" s="252">
        <v>954</v>
      </c>
      <c r="E12" s="253">
        <v>0</v>
      </c>
    </row>
    <row r="13" spans="1:10">
      <c r="A13" s="251">
        <v>2005</v>
      </c>
      <c r="B13" s="252">
        <v>1972</v>
      </c>
      <c r="C13" s="252">
        <v>1105</v>
      </c>
      <c r="D13" s="252">
        <v>867</v>
      </c>
      <c r="E13" s="253">
        <v>0</v>
      </c>
    </row>
    <row r="14" spans="1:10">
      <c r="A14" s="251">
        <v>2006</v>
      </c>
      <c r="B14" s="252">
        <v>2248</v>
      </c>
      <c r="C14" s="252">
        <v>1265</v>
      </c>
      <c r="D14" s="252">
        <v>983</v>
      </c>
      <c r="E14" s="253">
        <v>0</v>
      </c>
    </row>
    <row r="15" spans="1:10">
      <c r="A15" s="251">
        <v>2007</v>
      </c>
      <c r="B15" s="252">
        <v>2151</v>
      </c>
      <c r="C15" s="252">
        <v>1195</v>
      </c>
      <c r="D15" s="252">
        <v>956</v>
      </c>
      <c r="E15" s="253">
        <v>0</v>
      </c>
    </row>
    <row r="16" spans="1:10">
      <c r="A16" s="251">
        <v>2008</v>
      </c>
      <c r="B16" s="252">
        <v>2006</v>
      </c>
      <c r="C16" s="252">
        <v>1135</v>
      </c>
      <c r="D16" s="252">
        <v>871</v>
      </c>
      <c r="E16" s="253">
        <v>0</v>
      </c>
    </row>
    <row r="17" spans="1:5">
      <c r="A17" s="251">
        <v>2009</v>
      </c>
      <c r="B17" s="252">
        <v>1916</v>
      </c>
      <c r="C17" s="252">
        <v>1028</v>
      </c>
      <c r="D17" s="252">
        <v>888</v>
      </c>
      <c r="E17" s="253">
        <v>0</v>
      </c>
    </row>
    <row r="18" spans="1:5">
      <c r="A18" s="251">
        <v>2010</v>
      </c>
      <c r="B18" s="252">
        <v>1815</v>
      </c>
      <c r="C18" s="252">
        <v>998</v>
      </c>
      <c r="D18" s="252">
        <v>817</v>
      </c>
      <c r="E18" s="253">
        <v>0</v>
      </c>
    </row>
    <row r="19" spans="1:5">
      <c r="A19" s="251">
        <v>2011</v>
      </c>
      <c r="B19" s="252">
        <v>1672</v>
      </c>
      <c r="C19" s="252">
        <v>968</v>
      </c>
      <c r="D19" s="252">
        <v>704</v>
      </c>
      <c r="E19" s="253">
        <v>0</v>
      </c>
    </row>
    <row r="20" spans="1:5">
      <c r="A20" s="251">
        <v>2012</v>
      </c>
      <c r="B20" s="252">
        <v>1717</v>
      </c>
      <c r="C20" s="252">
        <v>952</v>
      </c>
      <c r="D20" s="252">
        <v>765</v>
      </c>
      <c r="E20" s="253">
        <v>0</v>
      </c>
    </row>
    <row r="21" spans="1:5">
      <c r="A21" s="251">
        <v>2013</v>
      </c>
      <c r="B21" s="252">
        <v>1643</v>
      </c>
      <c r="C21" s="252">
        <v>924</v>
      </c>
      <c r="D21" s="252">
        <v>719</v>
      </c>
      <c r="E21" s="253">
        <v>0</v>
      </c>
    </row>
    <row r="22" spans="1:5">
      <c r="A22" s="386">
        <v>2014</v>
      </c>
      <c r="B22" s="387">
        <v>1613</v>
      </c>
      <c r="C22" s="388">
        <v>891</v>
      </c>
      <c r="D22" s="388">
        <v>711</v>
      </c>
      <c r="E22" s="389">
        <v>11</v>
      </c>
    </row>
    <row r="23" spans="1:5" ht="15">
      <c r="A23" s="450" t="s">
        <v>8</v>
      </c>
      <c r="B23" s="254">
        <v>795</v>
      </c>
      <c r="C23" s="254">
        <v>430</v>
      </c>
      <c r="D23" s="254">
        <v>355</v>
      </c>
      <c r="E23" s="255">
        <v>10</v>
      </c>
    </row>
    <row r="24" spans="1:5">
      <c r="A24" s="451" t="s">
        <v>9</v>
      </c>
      <c r="B24" s="254">
        <v>71</v>
      </c>
      <c r="C24" s="254">
        <v>31</v>
      </c>
      <c r="D24" s="254">
        <v>40</v>
      </c>
      <c r="E24" s="255">
        <v>0</v>
      </c>
    </row>
    <row r="25" spans="1:5">
      <c r="A25" s="114" t="s">
        <v>10</v>
      </c>
      <c r="B25" s="254">
        <v>23</v>
      </c>
      <c r="C25" s="254">
        <v>12</v>
      </c>
      <c r="D25" s="254">
        <v>11</v>
      </c>
      <c r="E25" s="255">
        <v>0</v>
      </c>
    </row>
    <row r="26" spans="1:5">
      <c r="A26" s="451" t="s">
        <v>11</v>
      </c>
      <c r="B26" s="254">
        <v>19</v>
      </c>
      <c r="C26" s="254">
        <v>10</v>
      </c>
      <c r="D26" s="254">
        <v>9</v>
      </c>
      <c r="E26" s="255">
        <v>0</v>
      </c>
    </row>
    <row r="27" spans="1:5">
      <c r="A27" s="451" t="s">
        <v>12</v>
      </c>
      <c r="B27" s="254">
        <v>30</v>
      </c>
      <c r="C27" s="254">
        <v>20</v>
      </c>
      <c r="D27" s="254">
        <v>10</v>
      </c>
      <c r="E27" s="255">
        <v>0</v>
      </c>
    </row>
    <row r="28" spans="1:5">
      <c r="A28" s="451" t="s">
        <v>13</v>
      </c>
      <c r="B28" s="254">
        <v>46</v>
      </c>
      <c r="C28" s="254">
        <v>30</v>
      </c>
      <c r="D28" s="254">
        <v>16</v>
      </c>
      <c r="E28" s="255">
        <v>0</v>
      </c>
    </row>
    <row r="29" spans="1:5">
      <c r="A29" s="451" t="s">
        <v>14</v>
      </c>
      <c r="B29" s="254">
        <v>42</v>
      </c>
      <c r="C29" s="254">
        <v>22</v>
      </c>
      <c r="D29" s="254">
        <v>20</v>
      </c>
      <c r="E29" s="255">
        <v>0</v>
      </c>
    </row>
    <row r="30" spans="1:5">
      <c r="A30" s="451" t="s">
        <v>15</v>
      </c>
      <c r="B30" s="254">
        <v>35</v>
      </c>
      <c r="C30" s="254">
        <v>17</v>
      </c>
      <c r="D30" s="254">
        <v>17</v>
      </c>
      <c r="E30" s="255">
        <v>1</v>
      </c>
    </row>
    <row r="31" spans="1:5">
      <c r="A31" s="451" t="s">
        <v>16</v>
      </c>
      <c r="B31" s="254">
        <v>56</v>
      </c>
      <c r="C31" s="254">
        <v>22</v>
      </c>
      <c r="D31" s="254">
        <v>33</v>
      </c>
      <c r="E31" s="255">
        <v>1</v>
      </c>
    </row>
    <row r="32" spans="1:5">
      <c r="A32" s="451" t="s">
        <v>17</v>
      </c>
      <c r="B32" s="254">
        <v>397</v>
      </c>
      <c r="C32" s="254">
        <v>221</v>
      </c>
      <c r="D32" s="254">
        <v>168</v>
      </c>
      <c r="E32" s="255">
        <v>8</v>
      </c>
    </row>
    <row r="33" spans="1:5">
      <c r="A33" s="451" t="s">
        <v>18</v>
      </c>
      <c r="B33" s="254">
        <v>42</v>
      </c>
      <c r="C33" s="254">
        <v>24</v>
      </c>
      <c r="D33" s="254">
        <v>18</v>
      </c>
      <c r="E33" s="255">
        <v>0</v>
      </c>
    </row>
    <row r="34" spans="1:5">
      <c r="A34" s="452" t="s">
        <v>19</v>
      </c>
      <c r="B34" s="254">
        <v>34</v>
      </c>
      <c r="C34" s="254">
        <v>21</v>
      </c>
      <c r="D34" s="254">
        <v>13</v>
      </c>
      <c r="E34" s="255">
        <v>0</v>
      </c>
    </row>
    <row r="35" spans="1:5" ht="15">
      <c r="A35" s="450" t="s">
        <v>20</v>
      </c>
      <c r="B35" s="254">
        <v>761</v>
      </c>
      <c r="C35" s="254">
        <v>437</v>
      </c>
      <c r="D35" s="254">
        <v>323</v>
      </c>
      <c r="E35" s="255">
        <v>1</v>
      </c>
    </row>
    <row r="36" spans="1:5">
      <c r="A36" s="451" t="s">
        <v>21</v>
      </c>
      <c r="B36" s="254">
        <v>47</v>
      </c>
      <c r="C36" s="254">
        <v>23</v>
      </c>
      <c r="D36" s="254">
        <v>24</v>
      </c>
      <c r="E36" s="255">
        <v>0</v>
      </c>
    </row>
    <row r="37" spans="1:5">
      <c r="A37" s="451" t="s">
        <v>22</v>
      </c>
      <c r="B37" s="254">
        <v>15</v>
      </c>
      <c r="C37" s="254">
        <v>10</v>
      </c>
      <c r="D37" s="254">
        <v>5</v>
      </c>
      <c r="E37" s="255">
        <v>0</v>
      </c>
    </row>
    <row r="38" spans="1:5">
      <c r="A38" s="451" t="s">
        <v>23</v>
      </c>
      <c r="B38" s="254">
        <v>528</v>
      </c>
      <c r="C38" s="254">
        <v>303</v>
      </c>
      <c r="D38" s="254">
        <v>224</v>
      </c>
      <c r="E38" s="255">
        <v>1</v>
      </c>
    </row>
    <row r="39" spans="1:5">
      <c r="A39" s="451" t="s">
        <v>24</v>
      </c>
      <c r="B39" s="254">
        <v>70</v>
      </c>
      <c r="C39" s="254">
        <v>39</v>
      </c>
      <c r="D39" s="254">
        <v>31</v>
      </c>
      <c r="E39" s="255">
        <v>0</v>
      </c>
    </row>
    <row r="40" spans="1:5">
      <c r="A40" s="451" t="s">
        <v>25</v>
      </c>
      <c r="B40" s="254">
        <v>75</v>
      </c>
      <c r="C40" s="254">
        <v>43</v>
      </c>
      <c r="D40" s="254">
        <v>32</v>
      </c>
      <c r="E40" s="255">
        <v>0</v>
      </c>
    </row>
    <row r="41" spans="1:5">
      <c r="A41" s="451" t="s">
        <v>26</v>
      </c>
      <c r="B41" s="254">
        <v>26</v>
      </c>
      <c r="C41" s="254">
        <v>19</v>
      </c>
      <c r="D41" s="254">
        <v>7</v>
      </c>
      <c r="E41" s="255">
        <v>0</v>
      </c>
    </row>
    <row r="42" spans="1:5" ht="15">
      <c r="A42" s="115" t="s">
        <v>27</v>
      </c>
      <c r="B42" s="254">
        <v>56</v>
      </c>
      <c r="C42" s="254">
        <v>23</v>
      </c>
      <c r="D42" s="254">
        <v>33</v>
      </c>
      <c r="E42" s="255">
        <v>0</v>
      </c>
    </row>
    <row r="43" spans="1:5">
      <c r="A43" s="116" t="s">
        <v>28</v>
      </c>
      <c r="B43" s="254">
        <v>9</v>
      </c>
      <c r="C43" s="254">
        <v>2</v>
      </c>
      <c r="D43" s="254">
        <v>7</v>
      </c>
      <c r="E43" s="255">
        <v>0</v>
      </c>
    </row>
    <row r="44" spans="1:5">
      <c r="A44" s="116" t="s">
        <v>29</v>
      </c>
      <c r="B44" s="254">
        <v>7</v>
      </c>
      <c r="C44" s="254">
        <v>3</v>
      </c>
      <c r="D44" s="254">
        <v>4</v>
      </c>
      <c r="E44" s="255">
        <v>0</v>
      </c>
    </row>
    <row r="45" spans="1:5">
      <c r="A45" s="116" t="s">
        <v>30</v>
      </c>
      <c r="B45" s="254">
        <v>13</v>
      </c>
      <c r="C45" s="254">
        <v>6</v>
      </c>
      <c r="D45" s="254">
        <v>7</v>
      </c>
      <c r="E45" s="255">
        <v>0</v>
      </c>
    </row>
    <row r="46" spans="1:5">
      <c r="A46" s="116" t="s">
        <v>31</v>
      </c>
      <c r="B46" s="254">
        <v>11</v>
      </c>
      <c r="C46" s="254">
        <v>5</v>
      </c>
      <c r="D46" s="254">
        <v>6</v>
      </c>
      <c r="E46" s="255">
        <v>0</v>
      </c>
    </row>
    <row r="47" spans="1:5">
      <c r="A47" s="116" t="s">
        <v>32</v>
      </c>
      <c r="B47" s="254">
        <v>6</v>
      </c>
      <c r="C47" s="254">
        <v>2</v>
      </c>
      <c r="D47" s="254">
        <v>4</v>
      </c>
      <c r="E47" s="255">
        <v>0</v>
      </c>
    </row>
    <row r="48" spans="1:5">
      <c r="A48" s="116" t="s">
        <v>33</v>
      </c>
      <c r="B48" s="254">
        <v>10</v>
      </c>
      <c r="C48" s="254">
        <v>5</v>
      </c>
      <c r="D48" s="254">
        <v>5</v>
      </c>
      <c r="E48" s="255">
        <v>0</v>
      </c>
    </row>
    <row r="49" spans="1:5" ht="15">
      <c r="A49" s="175" t="s">
        <v>34</v>
      </c>
      <c r="B49" s="254">
        <v>1</v>
      </c>
      <c r="C49" s="254">
        <v>1</v>
      </c>
      <c r="D49" s="254">
        <v>0</v>
      </c>
      <c r="E49" s="255">
        <v>0</v>
      </c>
    </row>
    <row r="50" spans="1:5">
      <c r="A50" s="256" t="s">
        <v>35</v>
      </c>
      <c r="B50" s="254">
        <v>1</v>
      </c>
      <c r="C50" s="254">
        <v>1</v>
      </c>
      <c r="D50" s="254">
        <v>0</v>
      </c>
      <c r="E50" s="255">
        <v>0</v>
      </c>
    </row>
    <row r="51" spans="1:5" s="257" customFormat="1" ht="12">
      <c r="A51" s="564" t="s">
        <v>464</v>
      </c>
      <c r="B51" s="564"/>
      <c r="C51" s="564"/>
      <c r="D51" s="564"/>
      <c r="E51" s="564"/>
    </row>
    <row r="52" spans="1:5" s="257" customFormat="1" ht="12" customHeight="1">
      <c r="A52" s="565" t="s">
        <v>465</v>
      </c>
      <c r="B52" s="566"/>
      <c r="C52" s="566"/>
      <c r="D52" s="566"/>
      <c r="E52" s="566"/>
    </row>
    <row r="53" spans="1:5" s="257" customFormat="1" ht="12" customHeight="1">
      <c r="A53" s="565" t="s">
        <v>466</v>
      </c>
      <c r="B53" s="566"/>
      <c r="C53" s="566"/>
      <c r="D53" s="566"/>
      <c r="E53" s="566"/>
    </row>
    <row r="54" spans="1:5" s="257" customFormat="1" ht="12" customHeight="1">
      <c r="A54" s="565" t="s">
        <v>467</v>
      </c>
      <c r="B54" s="566"/>
      <c r="C54" s="566"/>
      <c r="D54" s="566"/>
      <c r="E54" s="566"/>
    </row>
  </sheetData>
  <mergeCells count="10">
    <mergeCell ref="A51:E51"/>
    <mergeCell ref="A52:E52"/>
    <mergeCell ref="A53:E53"/>
    <mergeCell ref="A54:E54"/>
    <mergeCell ref="A3:E3"/>
    <mergeCell ref="A4:E4"/>
    <mergeCell ref="A5:E5"/>
    <mergeCell ref="A6:A7"/>
    <mergeCell ref="B6:B7"/>
    <mergeCell ref="C6:E6"/>
  </mergeCells>
  <hyperlinks>
    <hyperlink ref="G6" location="ÍNDICE!A28" display="ÍNDICE"/>
  </hyperlinks>
  <printOptions horizontalCentered="1"/>
  <pageMargins left="0.19685039370078741" right="0.19685039370078741" top="1.1811023622047245" bottom="0.39370078740157483" header="0.19685039370078741" footer="0.19685039370078741"/>
  <pageSetup firstPageNumber="60" orientation="landscape" useFirstPageNumber="1" horizontalDpi="300" r:id="rId1"/>
  <headerFooter scaleWithDoc="0">
    <oddHeader>&amp;C&amp;G</oddHeader>
    <oddFooter>&amp;C&amp;P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G10" sqref="G10"/>
    </sheetView>
  </sheetViews>
  <sheetFormatPr baseColWidth="10" defaultColWidth="7.42578125" defaultRowHeight="11.25"/>
  <cols>
    <col min="1" max="1" width="23.140625" style="273" customWidth="1"/>
    <col min="2" max="2" width="74.7109375" style="268" bestFit="1" customWidth="1"/>
    <col min="3" max="3" width="10.7109375" style="268" bestFit="1" customWidth="1"/>
    <col min="4" max="4" width="8.7109375" style="268" customWidth="1"/>
    <col min="5" max="5" width="11.5703125" style="260" customWidth="1"/>
    <col min="6" max="6" width="6.85546875" style="260" customWidth="1"/>
    <col min="7" max="7" width="8.42578125" style="260" customWidth="1"/>
    <col min="8" max="246" width="11.42578125" style="260" customWidth="1"/>
    <col min="247" max="247" width="1" style="260" customWidth="1"/>
    <col min="248" max="248" width="11.85546875" style="260" customWidth="1"/>
    <col min="249" max="249" width="5.140625" style="260" customWidth="1"/>
    <col min="250" max="250" width="7.7109375" style="260" customWidth="1"/>
    <col min="251" max="251" width="11.140625" style="260" customWidth="1"/>
    <col min="252" max="252" width="60.7109375" style="260" customWidth="1"/>
    <col min="253" max="253" width="7.42578125" style="260"/>
    <col min="254" max="254" width="11.85546875" style="260" customWidth="1"/>
    <col min="255" max="255" width="9.42578125" style="260" customWidth="1"/>
    <col min="256" max="256" width="11.85546875" style="260" customWidth="1"/>
    <col min="257" max="257" width="23.140625" style="260" customWidth="1"/>
    <col min="258" max="258" width="56.42578125" style="260" customWidth="1"/>
    <col min="259" max="259" width="8.5703125" style="260" customWidth="1"/>
    <col min="260" max="260" width="8.7109375" style="260" customWidth="1"/>
    <col min="261" max="261" width="11.5703125" style="260" customWidth="1"/>
    <col min="262" max="262" width="6.85546875" style="260" customWidth="1"/>
    <col min="263" max="263" width="4.42578125" style="260" customWidth="1"/>
    <col min="264" max="502" width="11.42578125" style="260" customWidth="1"/>
    <col min="503" max="503" width="1" style="260" customWidth="1"/>
    <col min="504" max="504" width="11.85546875" style="260" customWidth="1"/>
    <col min="505" max="505" width="5.140625" style="260" customWidth="1"/>
    <col min="506" max="506" width="7.7109375" style="260" customWidth="1"/>
    <col min="507" max="507" width="11.140625" style="260" customWidth="1"/>
    <col min="508" max="508" width="60.7109375" style="260" customWidth="1"/>
    <col min="509" max="509" width="7.42578125" style="260"/>
    <col min="510" max="510" width="11.85546875" style="260" customWidth="1"/>
    <col min="511" max="511" width="9.42578125" style="260" customWidth="1"/>
    <col min="512" max="512" width="11.85546875" style="260" customWidth="1"/>
    <col min="513" max="513" width="23.140625" style="260" customWidth="1"/>
    <col min="514" max="514" width="56.42578125" style="260" customWidth="1"/>
    <col min="515" max="515" width="8.5703125" style="260" customWidth="1"/>
    <col min="516" max="516" width="8.7109375" style="260" customWidth="1"/>
    <col min="517" max="517" width="11.5703125" style="260" customWidth="1"/>
    <col min="518" max="518" width="6.85546875" style="260" customWidth="1"/>
    <col min="519" max="519" width="4.42578125" style="260" customWidth="1"/>
    <col min="520" max="758" width="11.42578125" style="260" customWidth="1"/>
    <col min="759" max="759" width="1" style="260" customWidth="1"/>
    <col min="760" max="760" width="11.85546875" style="260" customWidth="1"/>
    <col min="761" max="761" width="5.140625" style="260" customWidth="1"/>
    <col min="762" max="762" width="7.7109375" style="260" customWidth="1"/>
    <col min="763" max="763" width="11.140625" style="260" customWidth="1"/>
    <col min="764" max="764" width="60.7109375" style="260" customWidth="1"/>
    <col min="765" max="765" width="7.42578125" style="260"/>
    <col min="766" max="766" width="11.85546875" style="260" customWidth="1"/>
    <col min="767" max="767" width="9.42578125" style="260" customWidth="1"/>
    <col min="768" max="768" width="11.85546875" style="260" customWidth="1"/>
    <col min="769" max="769" width="23.140625" style="260" customWidth="1"/>
    <col min="770" max="770" width="56.42578125" style="260" customWidth="1"/>
    <col min="771" max="771" width="8.5703125" style="260" customWidth="1"/>
    <col min="772" max="772" width="8.7109375" style="260" customWidth="1"/>
    <col min="773" max="773" width="11.5703125" style="260" customWidth="1"/>
    <col min="774" max="774" width="6.85546875" style="260" customWidth="1"/>
    <col min="775" max="775" width="4.42578125" style="260" customWidth="1"/>
    <col min="776" max="1014" width="11.42578125" style="260" customWidth="1"/>
    <col min="1015" max="1015" width="1" style="260" customWidth="1"/>
    <col min="1016" max="1016" width="11.85546875" style="260" customWidth="1"/>
    <col min="1017" max="1017" width="5.140625" style="260" customWidth="1"/>
    <col min="1018" max="1018" width="7.7109375" style="260" customWidth="1"/>
    <col min="1019" max="1019" width="11.140625" style="260" customWidth="1"/>
    <col min="1020" max="1020" width="60.7109375" style="260" customWidth="1"/>
    <col min="1021" max="1021" width="7.42578125" style="260"/>
    <col min="1022" max="1022" width="11.85546875" style="260" customWidth="1"/>
    <col min="1023" max="1023" width="9.42578125" style="260" customWidth="1"/>
    <col min="1024" max="1024" width="11.85546875" style="260" customWidth="1"/>
    <col min="1025" max="1025" width="23.140625" style="260" customWidth="1"/>
    <col min="1026" max="1026" width="56.42578125" style="260" customWidth="1"/>
    <col min="1027" max="1027" width="8.5703125" style="260" customWidth="1"/>
    <col min="1028" max="1028" width="8.7109375" style="260" customWidth="1"/>
    <col min="1029" max="1029" width="11.5703125" style="260" customWidth="1"/>
    <col min="1030" max="1030" width="6.85546875" style="260" customWidth="1"/>
    <col min="1031" max="1031" width="4.42578125" style="260" customWidth="1"/>
    <col min="1032" max="1270" width="11.42578125" style="260" customWidth="1"/>
    <col min="1271" max="1271" width="1" style="260" customWidth="1"/>
    <col min="1272" max="1272" width="11.85546875" style="260" customWidth="1"/>
    <col min="1273" max="1273" width="5.140625" style="260" customWidth="1"/>
    <col min="1274" max="1274" width="7.7109375" style="260" customWidth="1"/>
    <col min="1275" max="1275" width="11.140625" style="260" customWidth="1"/>
    <col min="1276" max="1276" width="60.7109375" style="260" customWidth="1"/>
    <col min="1277" max="1277" width="7.42578125" style="260"/>
    <col min="1278" max="1278" width="11.85546875" style="260" customWidth="1"/>
    <col min="1279" max="1279" width="9.42578125" style="260" customWidth="1"/>
    <col min="1280" max="1280" width="11.85546875" style="260" customWidth="1"/>
    <col min="1281" max="1281" width="23.140625" style="260" customWidth="1"/>
    <col min="1282" max="1282" width="56.42578125" style="260" customWidth="1"/>
    <col min="1283" max="1283" width="8.5703125" style="260" customWidth="1"/>
    <col min="1284" max="1284" width="8.7109375" style="260" customWidth="1"/>
    <col min="1285" max="1285" width="11.5703125" style="260" customWidth="1"/>
    <col min="1286" max="1286" width="6.85546875" style="260" customWidth="1"/>
    <col min="1287" max="1287" width="4.42578125" style="260" customWidth="1"/>
    <col min="1288" max="1526" width="11.42578125" style="260" customWidth="1"/>
    <col min="1527" max="1527" width="1" style="260" customWidth="1"/>
    <col min="1528" max="1528" width="11.85546875" style="260" customWidth="1"/>
    <col min="1529" max="1529" width="5.140625" style="260" customWidth="1"/>
    <col min="1530" max="1530" width="7.7109375" style="260" customWidth="1"/>
    <col min="1531" max="1531" width="11.140625" style="260" customWidth="1"/>
    <col min="1532" max="1532" width="60.7109375" style="260" customWidth="1"/>
    <col min="1533" max="1533" width="7.42578125" style="260"/>
    <col min="1534" max="1534" width="11.85546875" style="260" customWidth="1"/>
    <col min="1535" max="1535" width="9.42578125" style="260" customWidth="1"/>
    <col min="1536" max="1536" width="11.85546875" style="260" customWidth="1"/>
    <col min="1537" max="1537" width="23.140625" style="260" customWidth="1"/>
    <col min="1538" max="1538" width="56.42578125" style="260" customWidth="1"/>
    <col min="1539" max="1539" width="8.5703125" style="260" customWidth="1"/>
    <col min="1540" max="1540" width="8.7109375" style="260" customWidth="1"/>
    <col min="1541" max="1541" width="11.5703125" style="260" customWidth="1"/>
    <col min="1542" max="1542" width="6.85546875" style="260" customWidth="1"/>
    <col min="1543" max="1543" width="4.42578125" style="260" customWidth="1"/>
    <col min="1544" max="1782" width="11.42578125" style="260" customWidth="1"/>
    <col min="1783" max="1783" width="1" style="260" customWidth="1"/>
    <col min="1784" max="1784" width="11.85546875" style="260" customWidth="1"/>
    <col min="1785" max="1785" width="5.140625" style="260" customWidth="1"/>
    <col min="1786" max="1786" width="7.7109375" style="260" customWidth="1"/>
    <col min="1787" max="1787" width="11.140625" style="260" customWidth="1"/>
    <col min="1788" max="1788" width="60.7109375" style="260" customWidth="1"/>
    <col min="1789" max="1789" width="7.42578125" style="260"/>
    <col min="1790" max="1790" width="11.85546875" style="260" customWidth="1"/>
    <col min="1791" max="1791" width="9.42578125" style="260" customWidth="1"/>
    <col min="1792" max="1792" width="11.85546875" style="260" customWidth="1"/>
    <col min="1793" max="1793" width="23.140625" style="260" customWidth="1"/>
    <col min="1794" max="1794" width="56.42578125" style="260" customWidth="1"/>
    <col min="1795" max="1795" width="8.5703125" style="260" customWidth="1"/>
    <col min="1796" max="1796" width="8.7109375" style="260" customWidth="1"/>
    <col min="1797" max="1797" width="11.5703125" style="260" customWidth="1"/>
    <col min="1798" max="1798" width="6.85546875" style="260" customWidth="1"/>
    <col min="1799" max="1799" width="4.42578125" style="260" customWidth="1"/>
    <col min="1800" max="2038" width="11.42578125" style="260" customWidth="1"/>
    <col min="2039" max="2039" width="1" style="260" customWidth="1"/>
    <col min="2040" max="2040" width="11.85546875" style="260" customWidth="1"/>
    <col min="2041" max="2041" width="5.140625" style="260" customWidth="1"/>
    <col min="2042" max="2042" width="7.7109375" style="260" customWidth="1"/>
    <col min="2043" max="2043" width="11.140625" style="260" customWidth="1"/>
    <col min="2044" max="2044" width="60.7109375" style="260" customWidth="1"/>
    <col min="2045" max="2045" width="7.42578125" style="260"/>
    <col min="2046" max="2046" width="11.85546875" style="260" customWidth="1"/>
    <col min="2047" max="2047" width="9.42578125" style="260" customWidth="1"/>
    <col min="2048" max="2048" width="11.85546875" style="260" customWidth="1"/>
    <col min="2049" max="2049" width="23.140625" style="260" customWidth="1"/>
    <col min="2050" max="2050" width="56.42578125" style="260" customWidth="1"/>
    <col min="2051" max="2051" width="8.5703125" style="260" customWidth="1"/>
    <col min="2052" max="2052" width="8.7109375" style="260" customWidth="1"/>
    <col min="2053" max="2053" width="11.5703125" style="260" customWidth="1"/>
    <col min="2054" max="2054" width="6.85546875" style="260" customWidth="1"/>
    <col min="2055" max="2055" width="4.42578125" style="260" customWidth="1"/>
    <col min="2056" max="2294" width="11.42578125" style="260" customWidth="1"/>
    <col min="2295" max="2295" width="1" style="260" customWidth="1"/>
    <col min="2296" max="2296" width="11.85546875" style="260" customWidth="1"/>
    <col min="2297" max="2297" width="5.140625" style="260" customWidth="1"/>
    <col min="2298" max="2298" width="7.7109375" style="260" customWidth="1"/>
    <col min="2299" max="2299" width="11.140625" style="260" customWidth="1"/>
    <col min="2300" max="2300" width="60.7109375" style="260" customWidth="1"/>
    <col min="2301" max="2301" width="7.42578125" style="260"/>
    <col min="2302" max="2302" width="11.85546875" style="260" customWidth="1"/>
    <col min="2303" max="2303" width="9.42578125" style="260" customWidth="1"/>
    <col min="2304" max="2304" width="11.85546875" style="260" customWidth="1"/>
    <col min="2305" max="2305" width="23.140625" style="260" customWidth="1"/>
    <col min="2306" max="2306" width="56.42578125" style="260" customWidth="1"/>
    <col min="2307" max="2307" width="8.5703125" style="260" customWidth="1"/>
    <col min="2308" max="2308" width="8.7109375" style="260" customWidth="1"/>
    <col min="2309" max="2309" width="11.5703125" style="260" customWidth="1"/>
    <col min="2310" max="2310" width="6.85546875" style="260" customWidth="1"/>
    <col min="2311" max="2311" width="4.42578125" style="260" customWidth="1"/>
    <col min="2312" max="2550" width="11.42578125" style="260" customWidth="1"/>
    <col min="2551" max="2551" width="1" style="260" customWidth="1"/>
    <col min="2552" max="2552" width="11.85546875" style="260" customWidth="1"/>
    <col min="2553" max="2553" width="5.140625" style="260" customWidth="1"/>
    <col min="2554" max="2554" width="7.7109375" style="260" customWidth="1"/>
    <col min="2555" max="2555" width="11.140625" style="260" customWidth="1"/>
    <col min="2556" max="2556" width="60.7109375" style="260" customWidth="1"/>
    <col min="2557" max="2557" width="7.42578125" style="260"/>
    <col min="2558" max="2558" width="11.85546875" style="260" customWidth="1"/>
    <col min="2559" max="2559" width="9.42578125" style="260" customWidth="1"/>
    <col min="2560" max="2560" width="11.85546875" style="260" customWidth="1"/>
    <col min="2561" max="2561" width="23.140625" style="260" customWidth="1"/>
    <col min="2562" max="2562" width="56.42578125" style="260" customWidth="1"/>
    <col min="2563" max="2563" width="8.5703125" style="260" customWidth="1"/>
    <col min="2564" max="2564" width="8.7109375" style="260" customWidth="1"/>
    <col min="2565" max="2565" width="11.5703125" style="260" customWidth="1"/>
    <col min="2566" max="2566" width="6.85546875" style="260" customWidth="1"/>
    <col min="2567" max="2567" width="4.42578125" style="260" customWidth="1"/>
    <col min="2568" max="2806" width="11.42578125" style="260" customWidth="1"/>
    <col min="2807" max="2807" width="1" style="260" customWidth="1"/>
    <col min="2808" max="2808" width="11.85546875" style="260" customWidth="1"/>
    <col min="2809" max="2809" width="5.140625" style="260" customWidth="1"/>
    <col min="2810" max="2810" width="7.7109375" style="260" customWidth="1"/>
    <col min="2811" max="2811" width="11.140625" style="260" customWidth="1"/>
    <col min="2812" max="2812" width="60.7109375" style="260" customWidth="1"/>
    <col min="2813" max="2813" width="7.42578125" style="260"/>
    <col min="2814" max="2814" width="11.85546875" style="260" customWidth="1"/>
    <col min="2815" max="2815" width="9.42578125" style="260" customWidth="1"/>
    <col min="2816" max="2816" width="11.85546875" style="260" customWidth="1"/>
    <col min="2817" max="2817" width="23.140625" style="260" customWidth="1"/>
    <col min="2818" max="2818" width="56.42578125" style="260" customWidth="1"/>
    <col min="2819" max="2819" width="8.5703125" style="260" customWidth="1"/>
    <col min="2820" max="2820" width="8.7109375" style="260" customWidth="1"/>
    <col min="2821" max="2821" width="11.5703125" style="260" customWidth="1"/>
    <col min="2822" max="2822" width="6.85546875" style="260" customWidth="1"/>
    <col min="2823" max="2823" width="4.42578125" style="260" customWidth="1"/>
    <col min="2824" max="3062" width="11.42578125" style="260" customWidth="1"/>
    <col min="3063" max="3063" width="1" style="260" customWidth="1"/>
    <col min="3064" max="3064" width="11.85546875" style="260" customWidth="1"/>
    <col min="3065" max="3065" width="5.140625" style="260" customWidth="1"/>
    <col min="3066" max="3066" width="7.7109375" style="260" customWidth="1"/>
    <col min="3067" max="3067" width="11.140625" style="260" customWidth="1"/>
    <col min="3068" max="3068" width="60.7109375" style="260" customWidth="1"/>
    <col min="3069" max="3069" width="7.42578125" style="260"/>
    <col min="3070" max="3070" width="11.85546875" style="260" customWidth="1"/>
    <col min="3071" max="3071" width="9.42578125" style="260" customWidth="1"/>
    <col min="3072" max="3072" width="11.85546875" style="260" customWidth="1"/>
    <col min="3073" max="3073" width="23.140625" style="260" customWidth="1"/>
    <col min="3074" max="3074" width="56.42578125" style="260" customWidth="1"/>
    <col min="3075" max="3075" width="8.5703125" style="260" customWidth="1"/>
    <col min="3076" max="3076" width="8.7109375" style="260" customWidth="1"/>
    <col min="3077" max="3077" width="11.5703125" style="260" customWidth="1"/>
    <col min="3078" max="3078" width="6.85546875" style="260" customWidth="1"/>
    <col min="3079" max="3079" width="4.42578125" style="260" customWidth="1"/>
    <col min="3080" max="3318" width="11.42578125" style="260" customWidth="1"/>
    <col min="3319" max="3319" width="1" style="260" customWidth="1"/>
    <col min="3320" max="3320" width="11.85546875" style="260" customWidth="1"/>
    <col min="3321" max="3321" width="5.140625" style="260" customWidth="1"/>
    <col min="3322" max="3322" width="7.7109375" style="260" customWidth="1"/>
    <col min="3323" max="3323" width="11.140625" style="260" customWidth="1"/>
    <col min="3324" max="3324" width="60.7109375" style="260" customWidth="1"/>
    <col min="3325" max="3325" width="7.42578125" style="260"/>
    <col min="3326" max="3326" width="11.85546875" style="260" customWidth="1"/>
    <col min="3327" max="3327" width="9.42578125" style="260" customWidth="1"/>
    <col min="3328" max="3328" width="11.85546875" style="260" customWidth="1"/>
    <col min="3329" max="3329" width="23.140625" style="260" customWidth="1"/>
    <col min="3330" max="3330" width="56.42578125" style="260" customWidth="1"/>
    <col min="3331" max="3331" width="8.5703125" style="260" customWidth="1"/>
    <col min="3332" max="3332" width="8.7109375" style="260" customWidth="1"/>
    <col min="3333" max="3333" width="11.5703125" style="260" customWidth="1"/>
    <col min="3334" max="3334" width="6.85546875" style="260" customWidth="1"/>
    <col min="3335" max="3335" width="4.42578125" style="260" customWidth="1"/>
    <col min="3336" max="3574" width="11.42578125" style="260" customWidth="1"/>
    <col min="3575" max="3575" width="1" style="260" customWidth="1"/>
    <col min="3576" max="3576" width="11.85546875" style="260" customWidth="1"/>
    <col min="3577" max="3577" width="5.140625" style="260" customWidth="1"/>
    <col min="3578" max="3578" width="7.7109375" style="260" customWidth="1"/>
    <col min="3579" max="3579" width="11.140625" style="260" customWidth="1"/>
    <col min="3580" max="3580" width="60.7109375" style="260" customWidth="1"/>
    <col min="3581" max="3581" width="7.42578125" style="260"/>
    <col min="3582" max="3582" width="11.85546875" style="260" customWidth="1"/>
    <col min="3583" max="3583" width="9.42578125" style="260" customWidth="1"/>
    <col min="3584" max="3584" width="11.85546875" style="260" customWidth="1"/>
    <col min="3585" max="3585" width="23.140625" style="260" customWidth="1"/>
    <col min="3586" max="3586" width="56.42578125" style="260" customWidth="1"/>
    <col min="3587" max="3587" width="8.5703125" style="260" customWidth="1"/>
    <col min="3588" max="3588" width="8.7109375" style="260" customWidth="1"/>
    <col min="3589" max="3589" width="11.5703125" style="260" customWidth="1"/>
    <col min="3590" max="3590" width="6.85546875" style="260" customWidth="1"/>
    <col min="3591" max="3591" width="4.42578125" style="260" customWidth="1"/>
    <col min="3592" max="3830" width="11.42578125" style="260" customWidth="1"/>
    <col min="3831" max="3831" width="1" style="260" customWidth="1"/>
    <col min="3832" max="3832" width="11.85546875" style="260" customWidth="1"/>
    <col min="3833" max="3833" width="5.140625" style="260" customWidth="1"/>
    <col min="3834" max="3834" width="7.7109375" style="260" customWidth="1"/>
    <col min="3835" max="3835" width="11.140625" style="260" customWidth="1"/>
    <col min="3836" max="3836" width="60.7109375" style="260" customWidth="1"/>
    <col min="3837" max="3837" width="7.42578125" style="260"/>
    <col min="3838" max="3838" width="11.85546875" style="260" customWidth="1"/>
    <col min="3839" max="3839" width="9.42578125" style="260" customWidth="1"/>
    <col min="3840" max="3840" width="11.85546875" style="260" customWidth="1"/>
    <col min="3841" max="3841" width="23.140625" style="260" customWidth="1"/>
    <col min="3842" max="3842" width="56.42578125" style="260" customWidth="1"/>
    <col min="3843" max="3843" width="8.5703125" style="260" customWidth="1"/>
    <col min="3844" max="3844" width="8.7109375" style="260" customWidth="1"/>
    <col min="3845" max="3845" width="11.5703125" style="260" customWidth="1"/>
    <col min="3846" max="3846" width="6.85546875" style="260" customWidth="1"/>
    <col min="3847" max="3847" width="4.42578125" style="260" customWidth="1"/>
    <col min="3848" max="4086" width="11.42578125" style="260" customWidth="1"/>
    <col min="4087" max="4087" width="1" style="260" customWidth="1"/>
    <col min="4088" max="4088" width="11.85546875" style="260" customWidth="1"/>
    <col min="4089" max="4089" width="5.140625" style="260" customWidth="1"/>
    <col min="4090" max="4090" width="7.7109375" style="260" customWidth="1"/>
    <col min="4091" max="4091" width="11.140625" style="260" customWidth="1"/>
    <col min="4092" max="4092" width="60.7109375" style="260" customWidth="1"/>
    <col min="4093" max="4093" width="7.42578125" style="260"/>
    <col min="4094" max="4094" width="11.85546875" style="260" customWidth="1"/>
    <col min="4095" max="4095" width="9.42578125" style="260" customWidth="1"/>
    <col min="4096" max="4096" width="11.85546875" style="260" customWidth="1"/>
    <col min="4097" max="4097" width="23.140625" style="260" customWidth="1"/>
    <col min="4098" max="4098" width="56.42578125" style="260" customWidth="1"/>
    <col min="4099" max="4099" width="8.5703125" style="260" customWidth="1"/>
    <col min="4100" max="4100" width="8.7109375" style="260" customWidth="1"/>
    <col min="4101" max="4101" width="11.5703125" style="260" customWidth="1"/>
    <col min="4102" max="4102" width="6.85546875" style="260" customWidth="1"/>
    <col min="4103" max="4103" width="4.42578125" style="260" customWidth="1"/>
    <col min="4104" max="4342" width="11.42578125" style="260" customWidth="1"/>
    <col min="4343" max="4343" width="1" style="260" customWidth="1"/>
    <col min="4344" max="4344" width="11.85546875" style="260" customWidth="1"/>
    <col min="4345" max="4345" width="5.140625" style="260" customWidth="1"/>
    <col min="4346" max="4346" width="7.7109375" style="260" customWidth="1"/>
    <col min="4347" max="4347" width="11.140625" style="260" customWidth="1"/>
    <col min="4348" max="4348" width="60.7109375" style="260" customWidth="1"/>
    <col min="4349" max="4349" width="7.42578125" style="260"/>
    <col min="4350" max="4350" width="11.85546875" style="260" customWidth="1"/>
    <col min="4351" max="4351" width="9.42578125" style="260" customWidth="1"/>
    <col min="4352" max="4352" width="11.85546875" style="260" customWidth="1"/>
    <col min="4353" max="4353" width="23.140625" style="260" customWidth="1"/>
    <col min="4354" max="4354" width="56.42578125" style="260" customWidth="1"/>
    <col min="4355" max="4355" width="8.5703125" style="260" customWidth="1"/>
    <col min="4356" max="4356" width="8.7109375" style="260" customWidth="1"/>
    <col min="4357" max="4357" width="11.5703125" style="260" customWidth="1"/>
    <col min="4358" max="4358" width="6.85546875" style="260" customWidth="1"/>
    <col min="4359" max="4359" width="4.42578125" style="260" customWidth="1"/>
    <col min="4360" max="4598" width="11.42578125" style="260" customWidth="1"/>
    <col min="4599" max="4599" width="1" style="260" customWidth="1"/>
    <col min="4600" max="4600" width="11.85546875" style="260" customWidth="1"/>
    <col min="4601" max="4601" width="5.140625" style="260" customWidth="1"/>
    <col min="4602" max="4602" width="7.7109375" style="260" customWidth="1"/>
    <col min="4603" max="4603" width="11.140625" style="260" customWidth="1"/>
    <col min="4604" max="4604" width="60.7109375" style="260" customWidth="1"/>
    <col min="4605" max="4605" width="7.42578125" style="260"/>
    <col min="4606" max="4606" width="11.85546875" style="260" customWidth="1"/>
    <col min="4607" max="4607" width="9.42578125" style="260" customWidth="1"/>
    <col min="4608" max="4608" width="11.85546875" style="260" customWidth="1"/>
    <col min="4609" max="4609" width="23.140625" style="260" customWidth="1"/>
    <col min="4610" max="4610" width="56.42578125" style="260" customWidth="1"/>
    <col min="4611" max="4611" width="8.5703125" style="260" customWidth="1"/>
    <col min="4612" max="4612" width="8.7109375" style="260" customWidth="1"/>
    <col min="4613" max="4613" width="11.5703125" style="260" customWidth="1"/>
    <col min="4614" max="4614" width="6.85546875" style="260" customWidth="1"/>
    <col min="4615" max="4615" width="4.42578125" style="260" customWidth="1"/>
    <col min="4616" max="4854" width="11.42578125" style="260" customWidth="1"/>
    <col min="4855" max="4855" width="1" style="260" customWidth="1"/>
    <col min="4856" max="4856" width="11.85546875" style="260" customWidth="1"/>
    <col min="4857" max="4857" width="5.140625" style="260" customWidth="1"/>
    <col min="4858" max="4858" width="7.7109375" style="260" customWidth="1"/>
    <col min="4859" max="4859" width="11.140625" style="260" customWidth="1"/>
    <col min="4860" max="4860" width="60.7109375" style="260" customWidth="1"/>
    <col min="4861" max="4861" width="7.42578125" style="260"/>
    <col min="4862" max="4862" width="11.85546875" style="260" customWidth="1"/>
    <col min="4863" max="4863" width="9.42578125" style="260" customWidth="1"/>
    <col min="4864" max="4864" width="11.85546875" style="260" customWidth="1"/>
    <col min="4865" max="4865" width="23.140625" style="260" customWidth="1"/>
    <col min="4866" max="4866" width="56.42578125" style="260" customWidth="1"/>
    <col min="4867" max="4867" width="8.5703125" style="260" customWidth="1"/>
    <col min="4868" max="4868" width="8.7109375" style="260" customWidth="1"/>
    <col min="4869" max="4869" width="11.5703125" style="260" customWidth="1"/>
    <col min="4870" max="4870" width="6.85546875" style="260" customWidth="1"/>
    <col min="4871" max="4871" width="4.42578125" style="260" customWidth="1"/>
    <col min="4872" max="5110" width="11.42578125" style="260" customWidth="1"/>
    <col min="5111" max="5111" width="1" style="260" customWidth="1"/>
    <col min="5112" max="5112" width="11.85546875" style="260" customWidth="1"/>
    <col min="5113" max="5113" width="5.140625" style="260" customWidth="1"/>
    <col min="5114" max="5114" width="7.7109375" style="260" customWidth="1"/>
    <col min="5115" max="5115" width="11.140625" style="260" customWidth="1"/>
    <col min="5116" max="5116" width="60.7109375" style="260" customWidth="1"/>
    <col min="5117" max="5117" width="7.42578125" style="260"/>
    <col min="5118" max="5118" width="11.85546875" style="260" customWidth="1"/>
    <col min="5119" max="5119" width="9.42578125" style="260" customWidth="1"/>
    <col min="5120" max="5120" width="11.85546875" style="260" customWidth="1"/>
    <col min="5121" max="5121" width="23.140625" style="260" customWidth="1"/>
    <col min="5122" max="5122" width="56.42578125" style="260" customWidth="1"/>
    <col min="5123" max="5123" width="8.5703125" style="260" customWidth="1"/>
    <col min="5124" max="5124" width="8.7109375" style="260" customWidth="1"/>
    <col min="5125" max="5125" width="11.5703125" style="260" customWidth="1"/>
    <col min="5126" max="5126" width="6.85546875" style="260" customWidth="1"/>
    <col min="5127" max="5127" width="4.42578125" style="260" customWidth="1"/>
    <col min="5128" max="5366" width="11.42578125" style="260" customWidth="1"/>
    <col min="5367" max="5367" width="1" style="260" customWidth="1"/>
    <col min="5368" max="5368" width="11.85546875" style="260" customWidth="1"/>
    <col min="5369" max="5369" width="5.140625" style="260" customWidth="1"/>
    <col min="5370" max="5370" width="7.7109375" style="260" customWidth="1"/>
    <col min="5371" max="5371" width="11.140625" style="260" customWidth="1"/>
    <col min="5372" max="5372" width="60.7109375" style="260" customWidth="1"/>
    <col min="5373" max="5373" width="7.42578125" style="260"/>
    <col min="5374" max="5374" width="11.85546875" style="260" customWidth="1"/>
    <col min="5375" max="5375" width="9.42578125" style="260" customWidth="1"/>
    <col min="5376" max="5376" width="11.85546875" style="260" customWidth="1"/>
    <col min="5377" max="5377" width="23.140625" style="260" customWidth="1"/>
    <col min="5378" max="5378" width="56.42578125" style="260" customWidth="1"/>
    <col min="5379" max="5379" width="8.5703125" style="260" customWidth="1"/>
    <col min="5380" max="5380" width="8.7109375" style="260" customWidth="1"/>
    <col min="5381" max="5381" width="11.5703125" style="260" customWidth="1"/>
    <col min="5382" max="5382" width="6.85546875" style="260" customWidth="1"/>
    <col min="5383" max="5383" width="4.42578125" style="260" customWidth="1"/>
    <col min="5384" max="5622" width="11.42578125" style="260" customWidth="1"/>
    <col min="5623" max="5623" width="1" style="260" customWidth="1"/>
    <col min="5624" max="5624" width="11.85546875" style="260" customWidth="1"/>
    <col min="5625" max="5625" width="5.140625" style="260" customWidth="1"/>
    <col min="5626" max="5626" width="7.7109375" style="260" customWidth="1"/>
    <col min="5627" max="5627" width="11.140625" style="260" customWidth="1"/>
    <col min="5628" max="5628" width="60.7109375" style="260" customWidth="1"/>
    <col min="5629" max="5629" width="7.42578125" style="260"/>
    <col min="5630" max="5630" width="11.85546875" style="260" customWidth="1"/>
    <col min="5631" max="5631" width="9.42578125" style="260" customWidth="1"/>
    <col min="5632" max="5632" width="11.85546875" style="260" customWidth="1"/>
    <col min="5633" max="5633" width="23.140625" style="260" customWidth="1"/>
    <col min="5634" max="5634" width="56.42578125" style="260" customWidth="1"/>
    <col min="5635" max="5635" width="8.5703125" style="260" customWidth="1"/>
    <col min="5636" max="5636" width="8.7109375" style="260" customWidth="1"/>
    <col min="5637" max="5637" width="11.5703125" style="260" customWidth="1"/>
    <col min="5638" max="5638" width="6.85546875" style="260" customWidth="1"/>
    <col min="5639" max="5639" width="4.42578125" style="260" customWidth="1"/>
    <col min="5640" max="5878" width="11.42578125" style="260" customWidth="1"/>
    <col min="5879" max="5879" width="1" style="260" customWidth="1"/>
    <col min="5880" max="5880" width="11.85546875" style="260" customWidth="1"/>
    <col min="5881" max="5881" width="5.140625" style="260" customWidth="1"/>
    <col min="5882" max="5882" width="7.7109375" style="260" customWidth="1"/>
    <col min="5883" max="5883" width="11.140625" style="260" customWidth="1"/>
    <col min="5884" max="5884" width="60.7109375" style="260" customWidth="1"/>
    <col min="5885" max="5885" width="7.42578125" style="260"/>
    <col min="5886" max="5886" width="11.85546875" style="260" customWidth="1"/>
    <col min="5887" max="5887" width="9.42578125" style="260" customWidth="1"/>
    <col min="5888" max="5888" width="11.85546875" style="260" customWidth="1"/>
    <col min="5889" max="5889" width="23.140625" style="260" customWidth="1"/>
    <col min="5890" max="5890" width="56.42578125" style="260" customWidth="1"/>
    <col min="5891" max="5891" width="8.5703125" style="260" customWidth="1"/>
    <col min="5892" max="5892" width="8.7109375" style="260" customWidth="1"/>
    <col min="5893" max="5893" width="11.5703125" style="260" customWidth="1"/>
    <col min="5894" max="5894" width="6.85546875" style="260" customWidth="1"/>
    <col min="5895" max="5895" width="4.42578125" style="260" customWidth="1"/>
    <col min="5896" max="6134" width="11.42578125" style="260" customWidth="1"/>
    <col min="6135" max="6135" width="1" style="260" customWidth="1"/>
    <col min="6136" max="6136" width="11.85546875" style="260" customWidth="1"/>
    <col min="6137" max="6137" width="5.140625" style="260" customWidth="1"/>
    <col min="6138" max="6138" width="7.7109375" style="260" customWidth="1"/>
    <col min="6139" max="6139" width="11.140625" style="260" customWidth="1"/>
    <col min="6140" max="6140" width="60.7109375" style="260" customWidth="1"/>
    <col min="6141" max="6141" width="7.42578125" style="260"/>
    <col min="6142" max="6142" width="11.85546875" style="260" customWidth="1"/>
    <col min="6143" max="6143" width="9.42578125" style="260" customWidth="1"/>
    <col min="6144" max="6144" width="11.85546875" style="260" customWidth="1"/>
    <col min="6145" max="6145" width="23.140625" style="260" customWidth="1"/>
    <col min="6146" max="6146" width="56.42578125" style="260" customWidth="1"/>
    <col min="6147" max="6147" width="8.5703125" style="260" customWidth="1"/>
    <col min="6148" max="6148" width="8.7109375" style="260" customWidth="1"/>
    <col min="6149" max="6149" width="11.5703125" style="260" customWidth="1"/>
    <col min="6150" max="6150" width="6.85546875" style="260" customWidth="1"/>
    <col min="6151" max="6151" width="4.42578125" style="260" customWidth="1"/>
    <col min="6152" max="6390" width="11.42578125" style="260" customWidth="1"/>
    <col min="6391" max="6391" width="1" style="260" customWidth="1"/>
    <col min="6392" max="6392" width="11.85546875" style="260" customWidth="1"/>
    <col min="6393" max="6393" width="5.140625" style="260" customWidth="1"/>
    <col min="6394" max="6394" width="7.7109375" style="260" customWidth="1"/>
    <col min="6395" max="6395" width="11.140625" style="260" customWidth="1"/>
    <col min="6396" max="6396" width="60.7109375" style="260" customWidth="1"/>
    <col min="6397" max="6397" width="7.42578125" style="260"/>
    <col min="6398" max="6398" width="11.85546875" style="260" customWidth="1"/>
    <col min="6399" max="6399" width="9.42578125" style="260" customWidth="1"/>
    <col min="6400" max="6400" width="11.85546875" style="260" customWidth="1"/>
    <col min="6401" max="6401" width="23.140625" style="260" customWidth="1"/>
    <col min="6402" max="6402" width="56.42578125" style="260" customWidth="1"/>
    <col min="6403" max="6403" width="8.5703125" style="260" customWidth="1"/>
    <col min="6404" max="6404" width="8.7109375" style="260" customWidth="1"/>
    <col min="6405" max="6405" width="11.5703125" style="260" customWidth="1"/>
    <col min="6406" max="6406" width="6.85546875" style="260" customWidth="1"/>
    <col min="6407" max="6407" width="4.42578125" style="260" customWidth="1"/>
    <col min="6408" max="6646" width="11.42578125" style="260" customWidth="1"/>
    <col min="6647" max="6647" width="1" style="260" customWidth="1"/>
    <col min="6648" max="6648" width="11.85546875" style="260" customWidth="1"/>
    <col min="6649" max="6649" width="5.140625" style="260" customWidth="1"/>
    <col min="6650" max="6650" width="7.7109375" style="260" customWidth="1"/>
    <col min="6651" max="6651" width="11.140625" style="260" customWidth="1"/>
    <col min="6652" max="6652" width="60.7109375" style="260" customWidth="1"/>
    <col min="6653" max="6653" width="7.42578125" style="260"/>
    <col min="6654" max="6654" width="11.85546875" style="260" customWidth="1"/>
    <col min="6655" max="6655" width="9.42578125" style="260" customWidth="1"/>
    <col min="6656" max="6656" width="11.85546875" style="260" customWidth="1"/>
    <col min="6657" max="6657" width="23.140625" style="260" customWidth="1"/>
    <col min="6658" max="6658" width="56.42578125" style="260" customWidth="1"/>
    <col min="6659" max="6659" width="8.5703125" style="260" customWidth="1"/>
    <col min="6660" max="6660" width="8.7109375" style="260" customWidth="1"/>
    <col min="6661" max="6661" width="11.5703125" style="260" customWidth="1"/>
    <col min="6662" max="6662" width="6.85546875" style="260" customWidth="1"/>
    <col min="6663" max="6663" width="4.42578125" style="260" customWidth="1"/>
    <col min="6664" max="6902" width="11.42578125" style="260" customWidth="1"/>
    <col min="6903" max="6903" width="1" style="260" customWidth="1"/>
    <col min="6904" max="6904" width="11.85546875" style="260" customWidth="1"/>
    <col min="6905" max="6905" width="5.140625" style="260" customWidth="1"/>
    <col min="6906" max="6906" width="7.7109375" style="260" customWidth="1"/>
    <col min="6907" max="6907" width="11.140625" style="260" customWidth="1"/>
    <col min="6908" max="6908" width="60.7109375" style="260" customWidth="1"/>
    <col min="6909" max="6909" width="7.42578125" style="260"/>
    <col min="6910" max="6910" width="11.85546875" style="260" customWidth="1"/>
    <col min="6911" max="6911" width="9.42578125" style="260" customWidth="1"/>
    <col min="6912" max="6912" width="11.85546875" style="260" customWidth="1"/>
    <col min="6913" max="6913" width="23.140625" style="260" customWidth="1"/>
    <col min="6914" max="6914" width="56.42578125" style="260" customWidth="1"/>
    <col min="6915" max="6915" width="8.5703125" style="260" customWidth="1"/>
    <col min="6916" max="6916" width="8.7109375" style="260" customWidth="1"/>
    <col min="6917" max="6917" width="11.5703125" style="260" customWidth="1"/>
    <col min="6918" max="6918" width="6.85546875" style="260" customWidth="1"/>
    <col min="6919" max="6919" width="4.42578125" style="260" customWidth="1"/>
    <col min="6920" max="7158" width="11.42578125" style="260" customWidth="1"/>
    <col min="7159" max="7159" width="1" style="260" customWidth="1"/>
    <col min="7160" max="7160" width="11.85546875" style="260" customWidth="1"/>
    <col min="7161" max="7161" width="5.140625" style="260" customWidth="1"/>
    <col min="7162" max="7162" width="7.7109375" style="260" customWidth="1"/>
    <col min="7163" max="7163" width="11.140625" style="260" customWidth="1"/>
    <col min="7164" max="7164" width="60.7109375" style="260" customWidth="1"/>
    <col min="7165" max="7165" width="7.42578125" style="260"/>
    <col min="7166" max="7166" width="11.85546875" style="260" customWidth="1"/>
    <col min="7167" max="7167" width="9.42578125" style="260" customWidth="1"/>
    <col min="7168" max="7168" width="11.85546875" style="260" customWidth="1"/>
    <col min="7169" max="7169" width="23.140625" style="260" customWidth="1"/>
    <col min="7170" max="7170" width="56.42578125" style="260" customWidth="1"/>
    <col min="7171" max="7171" width="8.5703125" style="260" customWidth="1"/>
    <col min="7172" max="7172" width="8.7109375" style="260" customWidth="1"/>
    <col min="7173" max="7173" width="11.5703125" style="260" customWidth="1"/>
    <col min="7174" max="7174" width="6.85546875" style="260" customWidth="1"/>
    <col min="7175" max="7175" width="4.42578125" style="260" customWidth="1"/>
    <col min="7176" max="7414" width="11.42578125" style="260" customWidth="1"/>
    <col min="7415" max="7415" width="1" style="260" customWidth="1"/>
    <col min="7416" max="7416" width="11.85546875" style="260" customWidth="1"/>
    <col min="7417" max="7417" width="5.140625" style="260" customWidth="1"/>
    <col min="7418" max="7418" width="7.7109375" style="260" customWidth="1"/>
    <col min="7419" max="7419" width="11.140625" style="260" customWidth="1"/>
    <col min="7420" max="7420" width="60.7109375" style="260" customWidth="1"/>
    <col min="7421" max="7421" width="7.42578125" style="260"/>
    <col min="7422" max="7422" width="11.85546875" style="260" customWidth="1"/>
    <col min="7423" max="7423" width="9.42578125" style="260" customWidth="1"/>
    <col min="7424" max="7424" width="11.85546875" style="260" customWidth="1"/>
    <col min="7425" max="7425" width="23.140625" style="260" customWidth="1"/>
    <col min="7426" max="7426" width="56.42578125" style="260" customWidth="1"/>
    <col min="7427" max="7427" width="8.5703125" style="260" customWidth="1"/>
    <col min="7428" max="7428" width="8.7109375" style="260" customWidth="1"/>
    <col min="7429" max="7429" width="11.5703125" style="260" customWidth="1"/>
    <col min="7430" max="7430" width="6.85546875" style="260" customWidth="1"/>
    <col min="7431" max="7431" width="4.42578125" style="260" customWidth="1"/>
    <col min="7432" max="7670" width="11.42578125" style="260" customWidth="1"/>
    <col min="7671" max="7671" width="1" style="260" customWidth="1"/>
    <col min="7672" max="7672" width="11.85546875" style="260" customWidth="1"/>
    <col min="7673" max="7673" width="5.140625" style="260" customWidth="1"/>
    <col min="7674" max="7674" width="7.7109375" style="260" customWidth="1"/>
    <col min="7675" max="7675" width="11.140625" style="260" customWidth="1"/>
    <col min="7676" max="7676" width="60.7109375" style="260" customWidth="1"/>
    <col min="7677" max="7677" width="7.42578125" style="260"/>
    <col min="7678" max="7678" width="11.85546875" style="260" customWidth="1"/>
    <col min="7679" max="7679" width="9.42578125" style="260" customWidth="1"/>
    <col min="7680" max="7680" width="11.85546875" style="260" customWidth="1"/>
    <col min="7681" max="7681" width="23.140625" style="260" customWidth="1"/>
    <col min="7682" max="7682" width="56.42578125" style="260" customWidth="1"/>
    <col min="7683" max="7683" width="8.5703125" style="260" customWidth="1"/>
    <col min="7684" max="7684" width="8.7109375" style="260" customWidth="1"/>
    <col min="7685" max="7685" width="11.5703125" style="260" customWidth="1"/>
    <col min="7686" max="7686" width="6.85546875" style="260" customWidth="1"/>
    <col min="7687" max="7687" width="4.42578125" style="260" customWidth="1"/>
    <col min="7688" max="7926" width="11.42578125" style="260" customWidth="1"/>
    <col min="7927" max="7927" width="1" style="260" customWidth="1"/>
    <col min="7928" max="7928" width="11.85546875" style="260" customWidth="1"/>
    <col min="7929" max="7929" width="5.140625" style="260" customWidth="1"/>
    <col min="7930" max="7930" width="7.7109375" style="260" customWidth="1"/>
    <col min="7931" max="7931" width="11.140625" style="260" customWidth="1"/>
    <col min="7932" max="7932" width="60.7109375" style="260" customWidth="1"/>
    <col min="7933" max="7933" width="7.42578125" style="260"/>
    <col min="7934" max="7934" width="11.85546875" style="260" customWidth="1"/>
    <col min="7935" max="7935" width="9.42578125" style="260" customWidth="1"/>
    <col min="7936" max="7936" width="11.85546875" style="260" customWidth="1"/>
    <col min="7937" max="7937" width="23.140625" style="260" customWidth="1"/>
    <col min="7938" max="7938" width="56.42578125" style="260" customWidth="1"/>
    <col min="7939" max="7939" width="8.5703125" style="260" customWidth="1"/>
    <col min="7940" max="7940" width="8.7109375" style="260" customWidth="1"/>
    <col min="7941" max="7941" width="11.5703125" style="260" customWidth="1"/>
    <col min="7942" max="7942" width="6.85546875" style="260" customWidth="1"/>
    <col min="7943" max="7943" width="4.42578125" style="260" customWidth="1"/>
    <col min="7944" max="8182" width="11.42578125" style="260" customWidth="1"/>
    <col min="8183" max="8183" width="1" style="260" customWidth="1"/>
    <col min="8184" max="8184" width="11.85546875" style="260" customWidth="1"/>
    <col min="8185" max="8185" width="5.140625" style="260" customWidth="1"/>
    <col min="8186" max="8186" width="7.7109375" style="260" customWidth="1"/>
    <col min="8187" max="8187" width="11.140625" style="260" customWidth="1"/>
    <col min="8188" max="8188" width="60.7109375" style="260" customWidth="1"/>
    <col min="8189" max="8189" width="7.42578125" style="260"/>
    <col min="8190" max="8190" width="11.85546875" style="260" customWidth="1"/>
    <col min="8191" max="8191" width="9.42578125" style="260" customWidth="1"/>
    <col min="8192" max="8192" width="11.85546875" style="260" customWidth="1"/>
    <col min="8193" max="8193" width="23.140625" style="260" customWidth="1"/>
    <col min="8194" max="8194" width="56.42578125" style="260" customWidth="1"/>
    <col min="8195" max="8195" width="8.5703125" style="260" customWidth="1"/>
    <col min="8196" max="8196" width="8.7109375" style="260" customWidth="1"/>
    <col min="8197" max="8197" width="11.5703125" style="260" customWidth="1"/>
    <col min="8198" max="8198" width="6.85546875" style="260" customWidth="1"/>
    <col min="8199" max="8199" width="4.42578125" style="260" customWidth="1"/>
    <col min="8200" max="8438" width="11.42578125" style="260" customWidth="1"/>
    <col min="8439" max="8439" width="1" style="260" customWidth="1"/>
    <col min="8440" max="8440" width="11.85546875" style="260" customWidth="1"/>
    <col min="8441" max="8441" width="5.140625" style="260" customWidth="1"/>
    <col min="8442" max="8442" width="7.7109375" style="260" customWidth="1"/>
    <col min="8443" max="8443" width="11.140625" style="260" customWidth="1"/>
    <col min="8444" max="8444" width="60.7109375" style="260" customWidth="1"/>
    <col min="8445" max="8445" width="7.42578125" style="260"/>
    <col min="8446" max="8446" width="11.85546875" style="260" customWidth="1"/>
    <col min="8447" max="8447" width="9.42578125" style="260" customWidth="1"/>
    <col min="8448" max="8448" width="11.85546875" style="260" customWidth="1"/>
    <col min="8449" max="8449" width="23.140625" style="260" customWidth="1"/>
    <col min="8450" max="8450" width="56.42578125" style="260" customWidth="1"/>
    <col min="8451" max="8451" width="8.5703125" style="260" customWidth="1"/>
    <col min="8452" max="8452" width="8.7109375" style="260" customWidth="1"/>
    <col min="8453" max="8453" width="11.5703125" style="260" customWidth="1"/>
    <col min="8454" max="8454" width="6.85546875" style="260" customWidth="1"/>
    <col min="8455" max="8455" width="4.42578125" style="260" customWidth="1"/>
    <col min="8456" max="8694" width="11.42578125" style="260" customWidth="1"/>
    <col min="8695" max="8695" width="1" style="260" customWidth="1"/>
    <col min="8696" max="8696" width="11.85546875" style="260" customWidth="1"/>
    <col min="8697" max="8697" width="5.140625" style="260" customWidth="1"/>
    <col min="8698" max="8698" width="7.7109375" style="260" customWidth="1"/>
    <col min="8699" max="8699" width="11.140625" style="260" customWidth="1"/>
    <col min="8700" max="8700" width="60.7109375" style="260" customWidth="1"/>
    <col min="8701" max="8701" width="7.42578125" style="260"/>
    <col min="8702" max="8702" width="11.85546875" style="260" customWidth="1"/>
    <col min="8703" max="8703" width="9.42578125" style="260" customWidth="1"/>
    <col min="8704" max="8704" width="11.85546875" style="260" customWidth="1"/>
    <col min="8705" max="8705" width="23.140625" style="260" customWidth="1"/>
    <col min="8706" max="8706" width="56.42578125" style="260" customWidth="1"/>
    <col min="8707" max="8707" width="8.5703125" style="260" customWidth="1"/>
    <col min="8708" max="8708" width="8.7109375" style="260" customWidth="1"/>
    <col min="8709" max="8709" width="11.5703125" style="260" customWidth="1"/>
    <col min="8710" max="8710" width="6.85546875" style="260" customWidth="1"/>
    <col min="8711" max="8711" width="4.42578125" style="260" customWidth="1"/>
    <col min="8712" max="8950" width="11.42578125" style="260" customWidth="1"/>
    <col min="8951" max="8951" width="1" style="260" customWidth="1"/>
    <col min="8952" max="8952" width="11.85546875" style="260" customWidth="1"/>
    <col min="8953" max="8953" width="5.140625" style="260" customWidth="1"/>
    <col min="8954" max="8954" width="7.7109375" style="260" customWidth="1"/>
    <col min="8955" max="8955" width="11.140625" style="260" customWidth="1"/>
    <col min="8956" max="8956" width="60.7109375" style="260" customWidth="1"/>
    <col min="8957" max="8957" width="7.42578125" style="260"/>
    <col min="8958" max="8958" width="11.85546875" style="260" customWidth="1"/>
    <col min="8959" max="8959" width="9.42578125" style="260" customWidth="1"/>
    <col min="8960" max="8960" width="11.85546875" style="260" customWidth="1"/>
    <col min="8961" max="8961" width="23.140625" style="260" customWidth="1"/>
    <col min="8962" max="8962" width="56.42578125" style="260" customWidth="1"/>
    <col min="8963" max="8963" width="8.5703125" style="260" customWidth="1"/>
    <col min="8964" max="8964" width="8.7109375" style="260" customWidth="1"/>
    <col min="8965" max="8965" width="11.5703125" style="260" customWidth="1"/>
    <col min="8966" max="8966" width="6.85546875" style="260" customWidth="1"/>
    <col min="8967" max="8967" width="4.42578125" style="260" customWidth="1"/>
    <col min="8968" max="9206" width="11.42578125" style="260" customWidth="1"/>
    <col min="9207" max="9207" width="1" style="260" customWidth="1"/>
    <col min="9208" max="9208" width="11.85546875" style="260" customWidth="1"/>
    <col min="9209" max="9209" width="5.140625" style="260" customWidth="1"/>
    <col min="9210" max="9210" width="7.7109375" style="260" customWidth="1"/>
    <col min="9211" max="9211" width="11.140625" style="260" customWidth="1"/>
    <col min="9212" max="9212" width="60.7109375" style="260" customWidth="1"/>
    <col min="9213" max="9213" width="7.42578125" style="260"/>
    <col min="9214" max="9214" width="11.85546875" style="260" customWidth="1"/>
    <col min="9215" max="9215" width="9.42578125" style="260" customWidth="1"/>
    <col min="9216" max="9216" width="11.85546875" style="260" customWidth="1"/>
    <col min="9217" max="9217" width="23.140625" style="260" customWidth="1"/>
    <col min="9218" max="9218" width="56.42578125" style="260" customWidth="1"/>
    <col min="9219" max="9219" width="8.5703125" style="260" customWidth="1"/>
    <col min="9220" max="9220" width="8.7109375" style="260" customWidth="1"/>
    <col min="9221" max="9221" width="11.5703125" style="260" customWidth="1"/>
    <col min="9222" max="9222" width="6.85546875" style="260" customWidth="1"/>
    <col min="9223" max="9223" width="4.42578125" style="260" customWidth="1"/>
    <col min="9224" max="9462" width="11.42578125" style="260" customWidth="1"/>
    <col min="9463" max="9463" width="1" style="260" customWidth="1"/>
    <col min="9464" max="9464" width="11.85546875" style="260" customWidth="1"/>
    <col min="9465" max="9465" width="5.140625" style="260" customWidth="1"/>
    <col min="9466" max="9466" width="7.7109375" style="260" customWidth="1"/>
    <col min="9467" max="9467" width="11.140625" style="260" customWidth="1"/>
    <col min="9468" max="9468" width="60.7109375" style="260" customWidth="1"/>
    <col min="9469" max="9469" width="7.42578125" style="260"/>
    <col min="9470" max="9470" width="11.85546875" style="260" customWidth="1"/>
    <col min="9471" max="9471" width="9.42578125" style="260" customWidth="1"/>
    <col min="9472" max="9472" width="11.85546875" style="260" customWidth="1"/>
    <col min="9473" max="9473" width="23.140625" style="260" customWidth="1"/>
    <col min="9474" max="9474" width="56.42578125" style="260" customWidth="1"/>
    <col min="9475" max="9475" width="8.5703125" style="260" customWidth="1"/>
    <col min="9476" max="9476" width="8.7109375" style="260" customWidth="1"/>
    <col min="9477" max="9477" width="11.5703125" style="260" customWidth="1"/>
    <col min="9478" max="9478" width="6.85546875" style="260" customWidth="1"/>
    <col min="9479" max="9479" width="4.42578125" style="260" customWidth="1"/>
    <col min="9480" max="9718" width="11.42578125" style="260" customWidth="1"/>
    <col min="9719" max="9719" width="1" style="260" customWidth="1"/>
    <col min="9720" max="9720" width="11.85546875" style="260" customWidth="1"/>
    <col min="9721" max="9721" width="5.140625" style="260" customWidth="1"/>
    <col min="9722" max="9722" width="7.7109375" style="260" customWidth="1"/>
    <col min="9723" max="9723" width="11.140625" style="260" customWidth="1"/>
    <col min="9724" max="9724" width="60.7109375" style="260" customWidth="1"/>
    <col min="9725" max="9725" width="7.42578125" style="260"/>
    <col min="9726" max="9726" width="11.85546875" style="260" customWidth="1"/>
    <col min="9727" max="9727" width="9.42578125" style="260" customWidth="1"/>
    <col min="9728" max="9728" width="11.85546875" style="260" customWidth="1"/>
    <col min="9729" max="9729" width="23.140625" style="260" customWidth="1"/>
    <col min="9730" max="9730" width="56.42578125" style="260" customWidth="1"/>
    <col min="9731" max="9731" width="8.5703125" style="260" customWidth="1"/>
    <col min="9732" max="9732" width="8.7109375" style="260" customWidth="1"/>
    <col min="9733" max="9733" width="11.5703125" style="260" customWidth="1"/>
    <col min="9734" max="9734" width="6.85546875" style="260" customWidth="1"/>
    <col min="9735" max="9735" width="4.42578125" style="260" customWidth="1"/>
    <col min="9736" max="9974" width="11.42578125" style="260" customWidth="1"/>
    <col min="9975" max="9975" width="1" style="260" customWidth="1"/>
    <col min="9976" max="9976" width="11.85546875" style="260" customWidth="1"/>
    <col min="9977" max="9977" width="5.140625" style="260" customWidth="1"/>
    <col min="9978" max="9978" width="7.7109375" style="260" customWidth="1"/>
    <col min="9979" max="9979" width="11.140625" style="260" customWidth="1"/>
    <col min="9980" max="9980" width="60.7109375" style="260" customWidth="1"/>
    <col min="9981" max="9981" width="7.42578125" style="260"/>
    <col min="9982" max="9982" width="11.85546875" style="260" customWidth="1"/>
    <col min="9983" max="9983" width="9.42578125" style="260" customWidth="1"/>
    <col min="9984" max="9984" width="11.85546875" style="260" customWidth="1"/>
    <col min="9985" max="9985" width="23.140625" style="260" customWidth="1"/>
    <col min="9986" max="9986" width="56.42578125" style="260" customWidth="1"/>
    <col min="9987" max="9987" width="8.5703125" style="260" customWidth="1"/>
    <col min="9988" max="9988" width="8.7109375" style="260" customWidth="1"/>
    <col min="9989" max="9989" width="11.5703125" style="260" customWidth="1"/>
    <col min="9990" max="9990" width="6.85546875" style="260" customWidth="1"/>
    <col min="9991" max="9991" width="4.42578125" style="260" customWidth="1"/>
    <col min="9992" max="10230" width="11.42578125" style="260" customWidth="1"/>
    <col min="10231" max="10231" width="1" style="260" customWidth="1"/>
    <col min="10232" max="10232" width="11.85546875" style="260" customWidth="1"/>
    <col min="10233" max="10233" width="5.140625" style="260" customWidth="1"/>
    <col min="10234" max="10234" width="7.7109375" style="260" customWidth="1"/>
    <col min="10235" max="10235" width="11.140625" style="260" customWidth="1"/>
    <col min="10236" max="10236" width="60.7109375" style="260" customWidth="1"/>
    <col min="10237" max="10237" width="7.42578125" style="260"/>
    <col min="10238" max="10238" width="11.85546875" style="260" customWidth="1"/>
    <col min="10239" max="10239" width="9.42578125" style="260" customWidth="1"/>
    <col min="10240" max="10240" width="11.85546875" style="260" customWidth="1"/>
    <col min="10241" max="10241" width="23.140625" style="260" customWidth="1"/>
    <col min="10242" max="10242" width="56.42578125" style="260" customWidth="1"/>
    <col min="10243" max="10243" width="8.5703125" style="260" customWidth="1"/>
    <col min="10244" max="10244" width="8.7109375" style="260" customWidth="1"/>
    <col min="10245" max="10245" width="11.5703125" style="260" customWidth="1"/>
    <col min="10246" max="10246" width="6.85546875" style="260" customWidth="1"/>
    <col min="10247" max="10247" width="4.42578125" style="260" customWidth="1"/>
    <col min="10248" max="10486" width="11.42578125" style="260" customWidth="1"/>
    <col min="10487" max="10487" width="1" style="260" customWidth="1"/>
    <col min="10488" max="10488" width="11.85546875" style="260" customWidth="1"/>
    <col min="10489" max="10489" width="5.140625" style="260" customWidth="1"/>
    <col min="10490" max="10490" width="7.7109375" style="260" customWidth="1"/>
    <col min="10491" max="10491" width="11.140625" style="260" customWidth="1"/>
    <col min="10492" max="10492" width="60.7109375" style="260" customWidth="1"/>
    <col min="10493" max="10493" width="7.42578125" style="260"/>
    <col min="10494" max="10494" width="11.85546875" style="260" customWidth="1"/>
    <col min="10495" max="10495" width="9.42578125" style="260" customWidth="1"/>
    <col min="10496" max="10496" width="11.85546875" style="260" customWidth="1"/>
    <col min="10497" max="10497" width="23.140625" style="260" customWidth="1"/>
    <col min="10498" max="10498" width="56.42578125" style="260" customWidth="1"/>
    <col min="10499" max="10499" width="8.5703125" style="260" customWidth="1"/>
    <col min="10500" max="10500" width="8.7109375" style="260" customWidth="1"/>
    <col min="10501" max="10501" width="11.5703125" style="260" customWidth="1"/>
    <col min="10502" max="10502" width="6.85546875" style="260" customWidth="1"/>
    <col min="10503" max="10503" width="4.42578125" style="260" customWidth="1"/>
    <col min="10504" max="10742" width="11.42578125" style="260" customWidth="1"/>
    <col min="10743" max="10743" width="1" style="260" customWidth="1"/>
    <col min="10744" max="10744" width="11.85546875" style="260" customWidth="1"/>
    <col min="10745" max="10745" width="5.140625" style="260" customWidth="1"/>
    <col min="10746" max="10746" width="7.7109375" style="260" customWidth="1"/>
    <col min="10747" max="10747" width="11.140625" style="260" customWidth="1"/>
    <col min="10748" max="10748" width="60.7109375" style="260" customWidth="1"/>
    <col min="10749" max="10749" width="7.42578125" style="260"/>
    <col min="10750" max="10750" width="11.85546875" style="260" customWidth="1"/>
    <col min="10751" max="10751" width="9.42578125" style="260" customWidth="1"/>
    <col min="10752" max="10752" width="11.85546875" style="260" customWidth="1"/>
    <col min="10753" max="10753" width="23.140625" style="260" customWidth="1"/>
    <col min="10754" max="10754" width="56.42578125" style="260" customWidth="1"/>
    <col min="10755" max="10755" width="8.5703125" style="260" customWidth="1"/>
    <col min="10756" max="10756" width="8.7109375" style="260" customWidth="1"/>
    <col min="10757" max="10757" width="11.5703125" style="260" customWidth="1"/>
    <col min="10758" max="10758" width="6.85546875" style="260" customWidth="1"/>
    <col min="10759" max="10759" width="4.42578125" style="260" customWidth="1"/>
    <col min="10760" max="10998" width="11.42578125" style="260" customWidth="1"/>
    <col min="10999" max="10999" width="1" style="260" customWidth="1"/>
    <col min="11000" max="11000" width="11.85546875" style="260" customWidth="1"/>
    <col min="11001" max="11001" width="5.140625" style="260" customWidth="1"/>
    <col min="11002" max="11002" width="7.7109375" style="260" customWidth="1"/>
    <col min="11003" max="11003" width="11.140625" style="260" customWidth="1"/>
    <col min="11004" max="11004" width="60.7109375" style="260" customWidth="1"/>
    <col min="11005" max="11005" width="7.42578125" style="260"/>
    <col min="11006" max="11006" width="11.85546875" style="260" customWidth="1"/>
    <col min="11007" max="11007" width="9.42578125" style="260" customWidth="1"/>
    <col min="11008" max="11008" width="11.85546875" style="260" customWidth="1"/>
    <col min="11009" max="11009" width="23.140625" style="260" customWidth="1"/>
    <col min="11010" max="11010" width="56.42578125" style="260" customWidth="1"/>
    <col min="11011" max="11011" width="8.5703125" style="260" customWidth="1"/>
    <col min="11012" max="11012" width="8.7109375" style="260" customWidth="1"/>
    <col min="11013" max="11013" width="11.5703125" style="260" customWidth="1"/>
    <col min="11014" max="11014" width="6.85546875" style="260" customWidth="1"/>
    <col min="11015" max="11015" width="4.42578125" style="260" customWidth="1"/>
    <col min="11016" max="11254" width="11.42578125" style="260" customWidth="1"/>
    <col min="11255" max="11255" width="1" style="260" customWidth="1"/>
    <col min="11256" max="11256" width="11.85546875" style="260" customWidth="1"/>
    <col min="11257" max="11257" width="5.140625" style="260" customWidth="1"/>
    <col min="11258" max="11258" width="7.7109375" style="260" customWidth="1"/>
    <col min="11259" max="11259" width="11.140625" style="260" customWidth="1"/>
    <col min="11260" max="11260" width="60.7109375" style="260" customWidth="1"/>
    <col min="11261" max="11261" width="7.42578125" style="260"/>
    <col min="11262" max="11262" width="11.85546875" style="260" customWidth="1"/>
    <col min="11263" max="11263" width="9.42578125" style="260" customWidth="1"/>
    <col min="11264" max="11264" width="11.85546875" style="260" customWidth="1"/>
    <col min="11265" max="11265" width="23.140625" style="260" customWidth="1"/>
    <col min="11266" max="11266" width="56.42578125" style="260" customWidth="1"/>
    <col min="11267" max="11267" width="8.5703125" style="260" customWidth="1"/>
    <col min="11268" max="11268" width="8.7109375" style="260" customWidth="1"/>
    <col min="11269" max="11269" width="11.5703125" style="260" customWidth="1"/>
    <col min="11270" max="11270" width="6.85546875" style="260" customWidth="1"/>
    <col min="11271" max="11271" width="4.42578125" style="260" customWidth="1"/>
    <col min="11272" max="11510" width="11.42578125" style="260" customWidth="1"/>
    <col min="11511" max="11511" width="1" style="260" customWidth="1"/>
    <col min="11512" max="11512" width="11.85546875" style="260" customWidth="1"/>
    <col min="11513" max="11513" width="5.140625" style="260" customWidth="1"/>
    <col min="11514" max="11514" width="7.7109375" style="260" customWidth="1"/>
    <col min="11515" max="11515" width="11.140625" style="260" customWidth="1"/>
    <col min="11516" max="11516" width="60.7109375" style="260" customWidth="1"/>
    <col min="11517" max="11517" width="7.42578125" style="260"/>
    <col min="11518" max="11518" width="11.85546875" style="260" customWidth="1"/>
    <col min="11519" max="11519" width="9.42578125" style="260" customWidth="1"/>
    <col min="11520" max="11520" width="11.85546875" style="260" customWidth="1"/>
    <col min="11521" max="11521" width="23.140625" style="260" customWidth="1"/>
    <col min="11522" max="11522" width="56.42578125" style="260" customWidth="1"/>
    <col min="11523" max="11523" width="8.5703125" style="260" customWidth="1"/>
    <col min="11524" max="11524" width="8.7109375" style="260" customWidth="1"/>
    <col min="11525" max="11525" width="11.5703125" style="260" customWidth="1"/>
    <col min="11526" max="11526" width="6.85546875" style="260" customWidth="1"/>
    <col min="11527" max="11527" width="4.42578125" style="260" customWidth="1"/>
    <col min="11528" max="11766" width="11.42578125" style="260" customWidth="1"/>
    <col min="11767" max="11767" width="1" style="260" customWidth="1"/>
    <col min="11768" max="11768" width="11.85546875" style="260" customWidth="1"/>
    <col min="11769" max="11769" width="5.140625" style="260" customWidth="1"/>
    <col min="11770" max="11770" width="7.7109375" style="260" customWidth="1"/>
    <col min="11771" max="11771" width="11.140625" style="260" customWidth="1"/>
    <col min="11772" max="11772" width="60.7109375" style="260" customWidth="1"/>
    <col min="11773" max="11773" width="7.42578125" style="260"/>
    <col min="11774" max="11774" width="11.85546875" style="260" customWidth="1"/>
    <col min="11775" max="11775" width="9.42578125" style="260" customWidth="1"/>
    <col min="11776" max="11776" width="11.85546875" style="260" customWidth="1"/>
    <col min="11777" max="11777" width="23.140625" style="260" customWidth="1"/>
    <col min="11778" max="11778" width="56.42578125" style="260" customWidth="1"/>
    <col min="11779" max="11779" width="8.5703125" style="260" customWidth="1"/>
    <col min="11780" max="11780" width="8.7109375" style="260" customWidth="1"/>
    <col min="11781" max="11781" width="11.5703125" style="260" customWidth="1"/>
    <col min="11782" max="11782" width="6.85546875" style="260" customWidth="1"/>
    <col min="11783" max="11783" width="4.42578125" style="260" customWidth="1"/>
    <col min="11784" max="12022" width="11.42578125" style="260" customWidth="1"/>
    <col min="12023" max="12023" width="1" style="260" customWidth="1"/>
    <col min="12024" max="12024" width="11.85546875" style="260" customWidth="1"/>
    <col min="12025" max="12025" width="5.140625" style="260" customWidth="1"/>
    <col min="12026" max="12026" width="7.7109375" style="260" customWidth="1"/>
    <col min="12027" max="12027" width="11.140625" style="260" customWidth="1"/>
    <col min="12028" max="12028" width="60.7109375" style="260" customWidth="1"/>
    <col min="12029" max="12029" width="7.42578125" style="260"/>
    <col min="12030" max="12030" width="11.85546875" style="260" customWidth="1"/>
    <col min="12031" max="12031" width="9.42578125" style="260" customWidth="1"/>
    <col min="12032" max="12032" width="11.85546875" style="260" customWidth="1"/>
    <col min="12033" max="12033" width="23.140625" style="260" customWidth="1"/>
    <col min="12034" max="12034" width="56.42578125" style="260" customWidth="1"/>
    <col min="12035" max="12035" width="8.5703125" style="260" customWidth="1"/>
    <col min="12036" max="12036" width="8.7109375" style="260" customWidth="1"/>
    <col min="12037" max="12037" width="11.5703125" style="260" customWidth="1"/>
    <col min="12038" max="12038" width="6.85546875" style="260" customWidth="1"/>
    <col min="12039" max="12039" width="4.42578125" style="260" customWidth="1"/>
    <col min="12040" max="12278" width="11.42578125" style="260" customWidth="1"/>
    <col min="12279" max="12279" width="1" style="260" customWidth="1"/>
    <col min="12280" max="12280" width="11.85546875" style="260" customWidth="1"/>
    <col min="12281" max="12281" width="5.140625" style="260" customWidth="1"/>
    <col min="12282" max="12282" width="7.7109375" style="260" customWidth="1"/>
    <col min="12283" max="12283" width="11.140625" style="260" customWidth="1"/>
    <col min="12284" max="12284" width="60.7109375" style="260" customWidth="1"/>
    <col min="12285" max="12285" width="7.42578125" style="260"/>
    <col min="12286" max="12286" width="11.85546875" style="260" customWidth="1"/>
    <col min="12287" max="12287" width="9.42578125" style="260" customWidth="1"/>
    <col min="12288" max="12288" width="11.85546875" style="260" customWidth="1"/>
    <col min="12289" max="12289" width="23.140625" style="260" customWidth="1"/>
    <col min="12290" max="12290" width="56.42578125" style="260" customWidth="1"/>
    <col min="12291" max="12291" width="8.5703125" style="260" customWidth="1"/>
    <col min="12292" max="12292" width="8.7109375" style="260" customWidth="1"/>
    <col min="12293" max="12293" width="11.5703125" style="260" customWidth="1"/>
    <col min="12294" max="12294" width="6.85546875" style="260" customWidth="1"/>
    <col min="12295" max="12295" width="4.42578125" style="260" customWidth="1"/>
    <col min="12296" max="12534" width="11.42578125" style="260" customWidth="1"/>
    <col min="12535" max="12535" width="1" style="260" customWidth="1"/>
    <col min="12536" max="12536" width="11.85546875" style="260" customWidth="1"/>
    <col min="12537" max="12537" width="5.140625" style="260" customWidth="1"/>
    <col min="12538" max="12538" width="7.7109375" style="260" customWidth="1"/>
    <col min="12539" max="12539" width="11.140625" style="260" customWidth="1"/>
    <col min="12540" max="12540" width="60.7109375" style="260" customWidth="1"/>
    <col min="12541" max="12541" width="7.42578125" style="260"/>
    <col min="12542" max="12542" width="11.85546875" style="260" customWidth="1"/>
    <col min="12543" max="12543" width="9.42578125" style="260" customWidth="1"/>
    <col min="12544" max="12544" width="11.85546875" style="260" customWidth="1"/>
    <col min="12545" max="12545" width="23.140625" style="260" customWidth="1"/>
    <col min="12546" max="12546" width="56.42578125" style="260" customWidth="1"/>
    <col min="12547" max="12547" width="8.5703125" style="260" customWidth="1"/>
    <col min="12548" max="12548" width="8.7109375" style="260" customWidth="1"/>
    <col min="12549" max="12549" width="11.5703125" style="260" customWidth="1"/>
    <col min="12550" max="12550" width="6.85546875" style="260" customWidth="1"/>
    <col min="12551" max="12551" width="4.42578125" style="260" customWidth="1"/>
    <col min="12552" max="12790" width="11.42578125" style="260" customWidth="1"/>
    <col min="12791" max="12791" width="1" style="260" customWidth="1"/>
    <col min="12792" max="12792" width="11.85546875" style="260" customWidth="1"/>
    <col min="12793" max="12793" width="5.140625" style="260" customWidth="1"/>
    <col min="12794" max="12794" width="7.7109375" style="260" customWidth="1"/>
    <col min="12795" max="12795" width="11.140625" style="260" customWidth="1"/>
    <col min="12796" max="12796" width="60.7109375" style="260" customWidth="1"/>
    <col min="12797" max="12797" width="7.42578125" style="260"/>
    <col min="12798" max="12798" width="11.85546875" style="260" customWidth="1"/>
    <col min="12799" max="12799" width="9.42578125" style="260" customWidth="1"/>
    <col min="12800" max="12800" width="11.85546875" style="260" customWidth="1"/>
    <col min="12801" max="12801" width="23.140625" style="260" customWidth="1"/>
    <col min="12802" max="12802" width="56.42578125" style="260" customWidth="1"/>
    <col min="12803" max="12803" width="8.5703125" style="260" customWidth="1"/>
    <col min="12804" max="12804" width="8.7109375" style="260" customWidth="1"/>
    <col min="12805" max="12805" width="11.5703125" style="260" customWidth="1"/>
    <col min="12806" max="12806" width="6.85546875" style="260" customWidth="1"/>
    <col min="12807" max="12807" width="4.42578125" style="260" customWidth="1"/>
    <col min="12808" max="13046" width="11.42578125" style="260" customWidth="1"/>
    <col min="13047" max="13047" width="1" style="260" customWidth="1"/>
    <col min="13048" max="13048" width="11.85546875" style="260" customWidth="1"/>
    <col min="13049" max="13049" width="5.140625" style="260" customWidth="1"/>
    <col min="13050" max="13050" width="7.7109375" style="260" customWidth="1"/>
    <col min="13051" max="13051" width="11.140625" style="260" customWidth="1"/>
    <col min="13052" max="13052" width="60.7109375" style="260" customWidth="1"/>
    <col min="13053" max="13053" width="7.42578125" style="260"/>
    <col min="13054" max="13054" width="11.85546875" style="260" customWidth="1"/>
    <col min="13055" max="13055" width="9.42578125" style="260" customWidth="1"/>
    <col min="13056" max="13056" width="11.85546875" style="260" customWidth="1"/>
    <col min="13057" max="13057" width="23.140625" style="260" customWidth="1"/>
    <col min="13058" max="13058" width="56.42578125" style="260" customWidth="1"/>
    <col min="13059" max="13059" width="8.5703125" style="260" customWidth="1"/>
    <col min="13060" max="13060" width="8.7109375" style="260" customWidth="1"/>
    <col min="13061" max="13061" width="11.5703125" style="260" customWidth="1"/>
    <col min="13062" max="13062" width="6.85546875" style="260" customWidth="1"/>
    <col min="13063" max="13063" width="4.42578125" style="260" customWidth="1"/>
    <col min="13064" max="13302" width="11.42578125" style="260" customWidth="1"/>
    <col min="13303" max="13303" width="1" style="260" customWidth="1"/>
    <col min="13304" max="13304" width="11.85546875" style="260" customWidth="1"/>
    <col min="13305" max="13305" width="5.140625" style="260" customWidth="1"/>
    <col min="13306" max="13306" width="7.7109375" style="260" customWidth="1"/>
    <col min="13307" max="13307" width="11.140625" style="260" customWidth="1"/>
    <col min="13308" max="13308" width="60.7109375" style="260" customWidth="1"/>
    <col min="13309" max="13309" width="7.42578125" style="260"/>
    <col min="13310" max="13310" width="11.85546875" style="260" customWidth="1"/>
    <col min="13311" max="13311" width="9.42578125" style="260" customWidth="1"/>
    <col min="13312" max="13312" width="11.85546875" style="260" customWidth="1"/>
    <col min="13313" max="13313" width="23.140625" style="260" customWidth="1"/>
    <col min="13314" max="13314" width="56.42578125" style="260" customWidth="1"/>
    <col min="13315" max="13315" width="8.5703125" style="260" customWidth="1"/>
    <col min="13316" max="13316" width="8.7109375" style="260" customWidth="1"/>
    <col min="13317" max="13317" width="11.5703125" style="260" customWidth="1"/>
    <col min="13318" max="13318" width="6.85546875" style="260" customWidth="1"/>
    <col min="13319" max="13319" width="4.42578125" style="260" customWidth="1"/>
    <col min="13320" max="13558" width="11.42578125" style="260" customWidth="1"/>
    <col min="13559" max="13559" width="1" style="260" customWidth="1"/>
    <col min="13560" max="13560" width="11.85546875" style="260" customWidth="1"/>
    <col min="13561" max="13561" width="5.140625" style="260" customWidth="1"/>
    <col min="13562" max="13562" width="7.7109375" style="260" customWidth="1"/>
    <col min="13563" max="13563" width="11.140625" style="260" customWidth="1"/>
    <col min="13564" max="13564" width="60.7109375" style="260" customWidth="1"/>
    <col min="13565" max="13565" width="7.42578125" style="260"/>
    <col min="13566" max="13566" width="11.85546875" style="260" customWidth="1"/>
    <col min="13567" max="13567" width="9.42578125" style="260" customWidth="1"/>
    <col min="13568" max="13568" width="11.85546875" style="260" customWidth="1"/>
    <col min="13569" max="13569" width="23.140625" style="260" customWidth="1"/>
    <col min="13570" max="13570" width="56.42578125" style="260" customWidth="1"/>
    <col min="13571" max="13571" width="8.5703125" style="260" customWidth="1"/>
    <col min="13572" max="13572" width="8.7109375" style="260" customWidth="1"/>
    <col min="13573" max="13573" width="11.5703125" style="260" customWidth="1"/>
    <col min="13574" max="13574" width="6.85546875" style="260" customWidth="1"/>
    <col min="13575" max="13575" width="4.42578125" style="260" customWidth="1"/>
    <col min="13576" max="13814" width="11.42578125" style="260" customWidth="1"/>
    <col min="13815" max="13815" width="1" style="260" customWidth="1"/>
    <col min="13816" max="13816" width="11.85546875" style="260" customWidth="1"/>
    <col min="13817" max="13817" width="5.140625" style="260" customWidth="1"/>
    <col min="13818" max="13818" width="7.7109375" style="260" customWidth="1"/>
    <col min="13819" max="13819" width="11.140625" style="260" customWidth="1"/>
    <col min="13820" max="13820" width="60.7109375" style="260" customWidth="1"/>
    <col min="13821" max="13821" width="7.42578125" style="260"/>
    <col min="13822" max="13822" width="11.85546875" style="260" customWidth="1"/>
    <col min="13823" max="13823" width="9.42578125" style="260" customWidth="1"/>
    <col min="13824" max="13824" width="11.85546875" style="260" customWidth="1"/>
    <col min="13825" max="13825" width="23.140625" style="260" customWidth="1"/>
    <col min="13826" max="13826" width="56.42578125" style="260" customWidth="1"/>
    <col min="13827" max="13827" width="8.5703125" style="260" customWidth="1"/>
    <col min="13828" max="13828" width="8.7109375" style="260" customWidth="1"/>
    <col min="13829" max="13829" width="11.5703125" style="260" customWidth="1"/>
    <col min="13830" max="13830" width="6.85546875" style="260" customWidth="1"/>
    <col min="13831" max="13831" width="4.42578125" style="260" customWidth="1"/>
    <col min="13832" max="14070" width="11.42578125" style="260" customWidth="1"/>
    <col min="14071" max="14071" width="1" style="260" customWidth="1"/>
    <col min="14072" max="14072" width="11.85546875" style="260" customWidth="1"/>
    <col min="14073" max="14073" width="5.140625" style="260" customWidth="1"/>
    <col min="14074" max="14074" width="7.7109375" style="260" customWidth="1"/>
    <col min="14075" max="14075" width="11.140625" style="260" customWidth="1"/>
    <col min="14076" max="14076" width="60.7109375" style="260" customWidth="1"/>
    <col min="14077" max="14077" width="7.42578125" style="260"/>
    <col min="14078" max="14078" width="11.85546875" style="260" customWidth="1"/>
    <col min="14079" max="14079" width="9.42578125" style="260" customWidth="1"/>
    <col min="14080" max="14080" width="11.85546875" style="260" customWidth="1"/>
    <col min="14081" max="14081" width="23.140625" style="260" customWidth="1"/>
    <col min="14082" max="14082" width="56.42578125" style="260" customWidth="1"/>
    <col min="14083" max="14083" width="8.5703125" style="260" customWidth="1"/>
    <col min="14084" max="14084" width="8.7109375" style="260" customWidth="1"/>
    <col min="14085" max="14085" width="11.5703125" style="260" customWidth="1"/>
    <col min="14086" max="14086" width="6.85546875" style="260" customWidth="1"/>
    <col min="14087" max="14087" width="4.42578125" style="260" customWidth="1"/>
    <col min="14088" max="14326" width="11.42578125" style="260" customWidth="1"/>
    <col min="14327" max="14327" width="1" style="260" customWidth="1"/>
    <col min="14328" max="14328" width="11.85546875" style="260" customWidth="1"/>
    <col min="14329" max="14329" width="5.140625" style="260" customWidth="1"/>
    <col min="14330" max="14330" width="7.7109375" style="260" customWidth="1"/>
    <col min="14331" max="14331" width="11.140625" style="260" customWidth="1"/>
    <col min="14332" max="14332" width="60.7109375" style="260" customWidth="1"/>
    <col min="14333" max="14333" width="7.42578125" style="260"/>
    <col min="14334" max="14334" width="11.85546875" style="260" customWidth="1"/>
    <col min="14335" max="14335" width="9.42578125" style="260" customWidth="1"/>
    <col min="14336" max="14336" width="11.85546875" style="260" customWidth="1"/>
    <col min="14337" max="14337" width="23.140625" style="260" customWidth="1"/>
    <col min="14338" max="14338" width="56.42578125" style="260" customWidth="1"/>
    <col min="14339" max="14339" width="8.5703125" style="260" customWidth="1"/>
    <col min="14340" max="14340" width="8.7109375" style="260" customWidth="1"/>
    <col min="14341" max="14341" width="11.5703125" style="260" customWidth="1"/>
    <col min="14342" max="14342" width="6.85546875" style="260" customWidth="1"/>
    <col min="14343" max="14343" width="4.42578125" style="260" customWidth="1"/>
    <col min="14344" max="14582" width="11.42578125" style="260" customWidth="1"/>
    <col min="14583" max="14583" width="1" style="260" customWidth="1"/>
    <col min="14584" max="14584" width="11.85546875" style="260" customWidth="1"/>
    <col min="14585" max="14585" width="5.140625" style="260" customWidth="1"/>
    <col min="14586" max="14586" width="7.7109375" style="260" customWidth="1"/>
    <col min="14587" max="14587" width="11.140625" style="260" customWidth="1"/>
    <col min="14588" max="14588" width="60.7109375" style="260" customWidth="1"/>
    <col min="14589" max="14589" width="7.42578125" style="260"/>
    <col min="14590" max="14590" width="11.85546875" style="260" customWidth="1"/>
    <col min="14591" max="14591" width="9.42578125" style="260" customWidth="1"/>
    <col min="14592" max="14592" width="11.85546875" style="260" customWidth="1"/>
    <col min="14593" max="14593" width="23.140625" style="260" customWidth="1"/>
    <col min="14594" max="14594" width="56.42578125" style="260" customWidth="1"/>
    <col min="14595" max="14595" width="8.5703125" style="260" customWidth="1"/>
    <col min="14596" max="14596" width="8.7109375" style="260" customWidth="1"/>
    <col min="14597" max="14597" width="11.5703125" style="260" customWidth="1"/>
    <col min="14598" max="14598" width="6.85546875" style="260" customWidth="1"/>
    <col min="14599" max="14599" width="4.42578125" style="260" customWidth="1"/>
    <col min="14600" max="14838" width="11.42578125" style="260" customWidth="1"/>
    <col min="14839" max="14839" width="1" style="260" customWidth="1"/>
    <col min="14840" max="14840" width="11.85546875" style="260" customWidth="1"/>
    <col min="14841" max="14841" width="5.140625" style="260" customWidth="1"/>
    <col min="14842" max="14842" width="7.7109375" style="260" customWidth="1"/>
    <col min="14843" max="14843" width="11.140625" style="260" customWidth="1"/>
    <col min="14844" max="14844" width="60.7109375" style="260" customWidth="1"/>
    <col min="14845" max="14845" width="7.42578125" style="260"/>
    <col min="14846" max="14846" width="11.85546875" style="260" customWidth="1"/>
    <col min="14847" max="14847" width="9.42578125" style="260" customWidth="1"/>
    <col min="14848" max="14848" width="11.85546875" style="260" customWidth="1"/>
    <col min="14849" max="14849" width="23.140625" style="260" customWidth="1"/>
    <col min="14850" max="14850" width="56.42578125" style="260" customWidth="1"/>
    <col min="14851" max="14851" width="8.5703125" style="260" customWidth="1"/>
    <col min="14852" max="14852" width="8.7109375" style="260" customWidth="1"/>
    <col min="14853" max="14853" width="11.5703125" style="260" customWidth="1"/>
    <col min="14854" max="14854" width="6.85546875" style="260" customWidth="1"/>
    <col min="14855" max="14855" width="4.42578125" style="260" customWidth="1"/>
    <col min="14856" max="15094" width="11.42578125" style="260" customWidth="1"/>
    <col min="15095" max="15095" width="1" style="260" customWidth="1"/>
    <col min="15096" max="15096" width="11.85546875" style="260" customWidth="1"/>
    <col min="15097" max="15097" width="5.140625" style="260" customWidth="1"/>
    <col min="15098" max="15098" width="7.7109375" style="260" customWidth="1"/>
    <col min="15099" max="15099" width="11.140625" style="260" customWidth="1"/>
    <col min="15100" max="15100" width="60.7109375" style="260" customWidth="1"/>
    <col min="15101" max="15101" width="7.42578125" style="260"/>
    <col min="15102" max="15102" width="11.85546875" style="260" customWidth="1"/>
    <col min="15103" max="15103" width="9.42578125" style="260" customWidth="1"/>
    <col min="15104" max="15104" width="11.85546875" style="260" customWidth="1"/>
    <col min="15105" max="15105" width="23.140625" style="260" customWidth="1"/>
    <col min="15106" max="15106" width="56.42578125" style="260" customWidth="1"/>
    <col min="15107" max="15107" width="8.5703125" style="260" customWidth="1"/>
    <col min="15108" max="15108" width="8.7109375" style="260" customWidth="1"/>
    <col min="15109" max="15109" width="11.5703125" style="260" customWidth="1"/>
    <col min="15110" max="15110" width="6.85546875" style="260" customWidth="1"/>
    <col min="15111" max="15111" width="4.42578125" style="260" customWidth="1"/>
    <col min="15112" max="15350" width="11.42578125" style="260" customWidth="1"/>
    <col min="15351" max="15351" width="1" style="260" customWidth="1"/>
    <col min="15352" max="15352" width="11.85546875" style="260" customWidth="1"/>
    <col min="15353" max="15353" width="5.140625" style="260" customWidth="1"/>
    <col min="15354" max="15354" width="7.7109375" style="260" customWidth="1"/>
    <col min="15355" max="15355" width="11.140625" style="260" customWidth="1"/>
    <col min="15356" max="15356" width="60.7109375" style="260" customWidth="1"/>
    <col min="15357" max="15357" width="7.42578125" style="260"/>
    <col min="15358" max="15358" width="11.85546875" style="260" customWidth="1"/>
    <col min="15359" max="15359" width="9.42578125" style="260" customWidth="1"/>
    <col min="15360" max="15360" width="11.85546875" style="260" customWidth="1"/>
    <col min="15361" max="15361" width="23.140625" style="260" customWidth="1"/>
    <col min="15362" max="15362" width="56.42578125" style="260" customWidth="1"/>
    <col min="15363" max="15363" width="8.5703125" style="260" customWidth="1"/>
    <col min="15364" max="15364" width="8.7109375" style="260" customWidth="1"/>
    <col min="15365" max="15365" width="11.5703125" style="260" customWidth="1"/>
    <col min="15366" max="15366" width="6.85546875" style="260" customWidth="1"/>
    <col min="15367" max="15367" width="4.42578125" style="260" customWidth="1"/>
    <col min="15368" max="15606" width="11.42578125" style="260" customWidth="1"/>
    <col min="15607" max="15607" width="1" style="260" customWidth="1"/>
    <col min="15608" max="15608" width="11.85546875" style="260" customWidth="1"/>
    <col min="15609" max="15609" width="5.140625" style="260" customWidth="1"/>
    <col min="15610" max="15610" width="7.7109375" style="260" customWidth="1"/>
    <col min="15611" max="15611" width="11.140625" style="260" customWidth="1"/>
    <col min="15612" max="15612" width="60.7109375" style="260" customWidth="1"/>
    <col min="15613" max="15613" width="7.42578125" style="260"/>
    <col min="15614" max="15614" width="11.85546875" style="260" customWidth="1"/>
    <col min="15615" max="15615" width="9.42578125" style="260" customWidth="1"/>
    <col min="15616" max="15616" width="11.85546875" style="260" customWidth="1"/>
    <col min="15617" max="15617" width="23.140625" style="260" customWidth="1"/>
    <col min="15618" max="15618" width="56.42578125" style="260" customWidth="1"/>
    <col min="15619" max="15619" width="8.5703125" style="260" customWidth="1"/>
    <col min="15620" max="15620" width="8.7109375" style="260" customWidth="1"/>
    <col min="15621" max="15621" width="11.5703125" style="260" customWidth="1"/>
    <col min="15622" max="15622" width="6.85546875" style="260" customWidth="1"/>
    <col min="15623" max="15623" width="4.42578125" style="260" customWidth="1"/>
    <col min="15624" max="15862" width="11.42578125" style="260" customWidth="1"/>
    <col min="15863" max="15863" width="1" style="260" customWidth="1"/>
    <col min="15864" max="15864" width="11.85546875" style="260" customWidth="1"/>
    <col min="15865" max="15865" width="5.140625" style="260" customWidth="1"/>
    <col min="15866" max="15866" width="7.7109375" style="260" customWidth="1"/>
    <col min="15867" max="15867" width="11.140625" style="260" customWidth="1"/>
    <col min="15868" max="15868" width="60.7109375" style="260" customWidth="1"/>
    <col min="15869" max="15869" width="7.42578125" style="260"/>
    <col min="15870" max="15870" width="11.85546875" style="260" customWidth="1"/>
    <col min="15871" max="15871" width="9.42578125" style="260" customWidth="1"/>
    <col min="15872" max="15872" width="11.85546875" style="260" customWidth="1"/>
    <col min="15873" max="15873" width="23.140625" style="260" customWidth="1"/>
    <col min="15874" max="15874" width="56.42578125" style="260" customWidth="1"/>
    <col min="15875" max="15875" width="8.5703125" style="260" customWidth="1"/>
    <col min="15876" max="15876" width="8.7109375" style="260" customWidth="1"/>
    <col min="15877" max="15877" width="11.5703125" style="260" customWidth="1"/>
    <col min="15878" max="15878" width="6.85546875" style="260" customWidth="1"/>
    <col min="15879" max="15879" width="4.42578125" style="260" customWidth="1"/>
    <col min="15880" max="16118" width="11.42578125" style="260" customWidth="1"/>
    <col min="16119" max="16119" width="1" style="260" customWidth="1"/>
    <col min="16120" max="16120" width="11.85546875" style="260" customWidth="1"/>
    <col min="16121" max="16121" width="5.140625" style="260" customWidth="1"/>
    <col min="16122" max="16122" width="7.7109375" style="260" customWidth="1"/>
    <col min="16123" max="16123" width="11.140625" style="260" customWidth="1"/>
    <col min="16124" max="16124" width="60.7109375" style="260" customWidth="1"/>
    <col min="16125" max="16125" width="7.42578125" style="260"/>
    <col min="16126" max="16126" width="11.85546875" style="260" customWidth="1"/>
    <col min="16127" max="16127" width="9.42578125" style="260" customWidth="1"/>
    <col min="16128" max="16128" width="11.85546875" style="260" customWidth="1"/>
    <col min="16129" max="16129" width="23.140625" style="260" customWidth="1"/>
    <col min="16130" max="16130" width="56.42578125" style="260" customWidth="1"/>
    <col min="16131" max="16131" width="8.5703125" style="260" customWidth="1"/>
    <col min="16132" max="16132" width="8.7109375" style="260" customWidth="1"/>
    <col min="16133" max="16133" width="11.5703125" style="260" customWidth="1"/>
    <col min="16134" max="16134" width="6.85546875" style="260" customWidth="1"/>
    <col min="16135" max="16135" width="4.42578125" style="260" customWidth="1"/>
    <col min="16136" max="16374" width="11.42578125" style="260" customWidth="1"/>
    <col min="16375" max="16375" width="1" style="260" customWidth="1"/>
    <col min="16376" max="16376" width="11.85546875" style="260" customWidth="1"/>
    <col min="16377" max="16377" width="5.140625" style="260" customWidth="1"/>
    <col min="16378" max="16378" width="7.7109375" style="260" customWidth="1"/>
    <col min="16379" max="16379" width="11.140625" style="260" customWidth="1"/>
    <col min="16380" max="16380" width="60.7109375" style="260" customWidth="1"/>
    <col min="16381" max="16384" width="7.42578125" style="260"/>
  </cols>
  <sheetData>
    <row r="1" spans="1:10" ht="6" customHeight="1"/>
    <row r="2" spans="1:10" ht="14.25">
      <c r="A2" s="83" t="s">
        <v>296</v>
      </c>
    </row>
    <row r="3" spans="1:10" ht="15">
      <c r="A3" s="573" t="s">
        <v>233</v>
      </c>
      <c r="B3" s="573"/>
      <c r="C3" s="573"/>
      <c r="D3" s="573"/>
      <c r="E3" s="573"/>
      <c r="F3" s="259"/>
    </row>
    <row r="4" spans="1:10" ht="15">
      <c r="A4" s="577" t="s">
        <v>493</v>
      </c>
      <c r="B4" s="577"/>
      <c r="C4" s="577"/>
      <c r="D4" s="577"/>
      <c r="E4" s="577"/>
      <c r="F4" s="231"/>
      <c r="G4" s="231"/>
      <c r="H4" s="231"/>
      <c r="I4" s="231"/>
      <c r="J4" s="231"/>
    </row>
    <row r="5" spans="1:10" ht="12">
      <c r="A5" s="574" t="s">
        <v>234</v>
      </c>
      <c r="B5" s="574"/>
      <c r="C5" s="574"/>
      <c r="D5" s="574"/>
      <c r="E5" s="574"/>
      <c r="F5" s="261"/>
    </row>
    <row r="6" spans="1:10">
      <c r="A6" s="263"/>
      <c r="B6" s="264"/>
      <c r="C6" s="264"/>
      <c r="D6" s="264"/>
      <c r="E6" s="262"/>
      <c r="H6" s="265"/>
    </row>
    <row r="7" spans="1:10">
      <c r="A7" s="260"/>
      <c r="B7" s="266" t="s">
        <v>235</v>
      </c>
      <c r="C7" s="575">
        <v>16027466</v>
      </c>
      <c r="D7" s="575"/>
      <c r="E7" s="575"/>
    </row>
    <row r="8" spans="1:10">
      <c r="A8" s="260"/>
      <c r="B8" s="266" t="s">
        <v>236</v>
      </c>
      <c r="C8" s="575">
        <v>62981</v>
      </c>
      <c r="D8" s="575"/>
      <c r="E8" s="575"/>
    </row>
    <row r="9" spans="1:10">
      <c r="A9" s="260"/>
      <c r="B9" s="267" t="s">
        <v>237</v>
      </c>
      <c r="C9" s="576">
        <f>+C8/C7*100000</f>
        <v>392.95669072079147</v>
      </c>
      <c r="D9" s="576"/>
      <c r="E9" s="576"/>
    </row>
    <row r="10" spans="1:10" s="268" customFormat="1" ht="30">
      <c r="A10" s="375" t="s">
        <v>238</v>
      </c>
      <c r="B10" s="376" t="s">
        <v>239</v>
      </c>
      <c r="C10" s="377" t="s">
        <v>240</v>
      </c>
      <c r="D10" s="377" t="s">
        <v>0</v>
      </c>
      <c r="E10" s="377" t="s">
        <v>241</v>
      </c>
      <c r="G10" s="179" t="s">
        <v>149</v>
      </c>
    </row>
    <row r="11" spans="1:10" ht="14.25">
      <c r="A11" s="378" t="s">
        <v>242</v>
      </c>
      <c r="B11" s="251" t="s">
        <v>243</v>
      </c>
      <c r="C11" s="379">
        <v>4430</v>
      </c>
      <c r="D11" s="380">
        <f>+C11/$C$8</f>
        <v>7.033867356821899E-2</v>
      </c>
      <c r="E11" s="381">
        <f>C11/$C$7*100000</f>
        <v>27.640052395057335</v>
      </c>
      <c r="F11" s="269"/>
      <c r="G11" s="270"/>
    </row>
    <row r="12" spans="1:10" ht="14.25">
      <c r="A12" s="378" t="s">
        <v>244</v>
      </c>
      <c r="B12" s="251" t="s">
        <v>245</v>
      </c>
      <c r="C12" s="379">
        <v>4401</v>
      </c>
      <c r="D12" s="380">
        <f t="shared" ref="D12:D37" si="0">+C12/$C$8</f>
        <v>6.9878217240120041E-2</v>
      </c>
      <c r="E12" s="381">
        <f t="shared" ref="E12:E37" si="1">C12/$C$7*100000</f>
        <v>27.459113000146122</v>
      </c>
      <c r="F12" s="269"/>
      <c r="G12" s="270"/>
    </row>
    <row r="13" spans="1:10" ht="14.25">
      <c r="A13" s="378" t="s">
        <v>246</v>
      </c>
      <c r="B13" s="251" t="s">
        <v>247</v>
      </c>
      <c r="C13" s="379">
        <v>3777</v>
      </c>
      <c r="D13" s="380">
        <f>+C13/$C$8</f>
        <v>5.9970467283783996E-2</v>
      </c>
      <c r="E13" s="381">
        <f>C13/$C$7*100000</f>
        <v>23.565796364815249</v>
      </c>
      <c r="F13" s="269"/>
      <c r="G13" s="270"/>
    </row>
    <row r="14" spans="1:10" ht="14.25">
      <c r="A14" s="378" t="s">
        <v>248</v>
      </c>
      <c r="B14" s="251" t="s">
        <v>249</v>
      </c>
      <c r="C14" s="379">
        <v>3572</v>
      </c>
      <c r="D14" s="380">
        <f t="shared" si="0"/>
        <v>5.6715517378256933E-2</v>
      </c>
      <c r="E14" s="381">
        <f t="shared" si="1"/>
        <v>22.28674202147738</v>
      </c>
      <c r="F14" s="269"/>
      <c r="G14" s="270"/>
    </row>
    <row r="15" spans="1:10" ht="14.25">
      <c r="A15" s="378" t="s">
        <v>250</v>
      </c>
      <c r="B15" s="251" t="s">
        <v>251</v>
      </c>
      <c r="C15" s="379">
        <v>3418</v>
      </c>
      <c r="D15" s="380">
        <f t="shared" si="0"/>
        <v>5.4270335498007333E-2</v>
      </c>
      <c r="E15" s="381">
        <f t="shared" si="1"/>
        <v>21.325891441604057</v>
      </c>
      <c r="F15" s="269"/>
      <c r="G15" s="270"/>
    </row>
    <row r="16" spans="1:10" ht="14.25">
      <c r="A16" s="378" t="s">
        <v>252</v>
      </c>
      <c r="B16" s="251" t="s">
        <v>253</v>
      </c>
      <c r="C16" s="379">
        <v>3059</v>
      </c>
      <c r="D16" s="380">
        <f t="shared" si="0"/>
        <v>4.857020371223067E-2</v>
      </c>
      <c r="E16" s="381">
        <f t="shared" si="1"/>
        <v>19.085986518392865</v>
      </c>
      <c r="F16" s="269"/>
      <c r="G16" s="270"/>
    </row>
    <row r="17" spans="1:7" ht="14.25">
      <c r="A17" s="378" t="s">
        <v>254</v>
      </c>
      <c r="B17" s="251" t="s">
        <v>255</v>
      </c>
      <c r="C17" s="379">
        <v>2038</v>
      </c>
      <c r="D17" s="380">
        <f>+C17/$C$8</f>
        <v>3.2358965402264177E-2</v>
      </c>
      <c r="E17" s="381">
        <f>C17/$C$7*100000</f>
        <v>12.715671959622314</v>
      </c>
      <c r="F17" s="269"/>
      <c r="G17" s="270"/>
    </row>
    <row r="18" spans="1:7" ht="14.25">
      <c r="A18" s="378" t="s">
        <v>256</v>
      </c>
      <c r="B18" s="251" t="s">
        <v>257</v>
      </c>
      <c r="C18" s="379">
        <v>1712</v>
      </c>
      <c r="D18" s="380">
        <f t="shared" si="0"/>
        <v>2.7182801162255282E-2</v>
      </c>
      <c r="E18" s="381">
        <f t="shared" si="1"/>
        <v>10.681663589241118</v>
      </c>
      <c r="F18" s="269"/>
      <c r="G18" s="270"/>
    </row>
    <row r="19" spans="1:7" ht="14.25">
      <c r="A19" s="378" t="s">
        <v>258</v>
      </c>
      <c r="B19" s="251" t="s">
        <v>259</v>
      </c>
      <c r="C19" s="379">
        <v>1656</v>
      </c>
      <c r="D19" s="380">
        <f t="shared" si="0"/>
        <v>2.6293644114891792E-2</v>
      </c>
      <c r="E19" s="381">
        <f t="shared" si="1"/>
        <v>10.332263378378093</v>
      </c>
      <c r="F19" s="269"/>
      <c r="G19" s="270"/>
    </row>
    <row r="20" spans="1:7" ht="14.25">
      <c r="A20" s="382" t="s">
        <v>260</v>
      </c>
      <c r="B20" s="383" t="s">
        <v>261</v>
      </c>
      <c r="C20" s="379">
        <v>1585</v>
      </c>
      <c r="D20" s="380">
        <f t="shared" si="0"/>
        <v>2.5166320001270226E-2</v>
      </c>
      <c r="E20" s="381">
        <f t="shared" si="1"/>
        <v>9.8892738253196111</v>
      </c>
      <c r="F20" s="269"/>
      <c r="G20" s="270"/>
    </row>
    <row r="21" spans="1:7" ht="14.25">
      <c r="A21" s="378" t="s">
        <v>262</v>
      </c>
      <c r="B21" s="251" t="s">
        <v>263</v>
      </c>
      <c r="C21" s="379">
        <v>1330</v>
      </c>
      <c r="D21" s="380">
        <f t="shared" si="0"/>
        <v>2.11174798748829E-2</v>
      </c>
      <c r="E21" s="381">
        <f t="shared" si="1"/>
        <v>8.2982550079968966</v>
      </c>
      <c r="F21" s="269"/>
      <c r="G21" s="270"/>
    </row>
    <row r="22" spans="1:7" ht="14.25">
      <c r="A22" s="378" t="s">
        <v>264</v>
      </c>
      <c r="B22" s="251" t="s">
        <v>265</v>
      </c>
      <c r="C22" s="379">
        <v>1316</v>
      </c>
      <c r="D22" s="380">
        <f t="shared" si="0"/>
        <v>2.0895190613042028E-2</v>
      </c>
      <c r="E22" s="381">
        <f t="shared" si="1"/>
        <v>8.2109049552811406</v>
      </c>
      <c r="F22" s="269"/>
      <c r="G22" s="270"/>
    </row>
    <row r="23" spans="1:7" ht="14.25">
      <c r="A23" s="378" t="s">
        <v>266</v>
      </c>
      <c r="B23" s="251" t="s">
        <v>267</v>
      </c>
      <c r="C23" s="379">
        <v>1311</v>
      </c>
      <c r="D23" s="380">
        <f t="shared" si="0"/>
        <v>2.0815801590956001E-2</v>
      </c>
      <c r="E23" s="381">
        <f t="shared" si="1"/>
        <v>8.1797085078826548</v>
      </c>
      <c r="F23" s="269"/>
      <c r="G23" s="270"/>
    </row>
    <row r="24" spans="1:7" ht="14.25">
      <c r="A24" s="378" t="s">
        <v>268</v>
      </c>
      <c r="B24" s="251" t="s">
        <v>269</v>
      </c>
      <c r="C24" s="379">
        <v>1079</v>
      </c>
      <c r="D24" s="380">
        <f t="shared" si="0"/>
        <v>1.7132150966164397E-2</v>
      </c>
      <c r="E24" s="381">
        <f t="shared" si="1"/>
        <v>6.732193348592971</v>
      </c>
      <c r="F24" s="269"/>
      <c r="G24" s="270"/>
    </row>
    <row r="25" spans="1:7" s="272" customFormat="1" ht="14.25">
      <c r="A25" s="378" t="s">
        <v>270</v>
      </c>
      <c r="B25" s="251" t="s">
        <v>271</v>
      </c>
      <c r="C25" s="379">
        <v>1045</v>
      </c>
      <c r="D25" s="380">
        <f t="shared" si="0"/>
        <v>1.6592305615979422E-2</v>
      </c>
      <c r="E25" s="381">
        <f t="shared" si="1"/>
        <v>6.5200575062832762</v>
      </c>
      <c r="F25" s="269"/>
      <c r="G25" s="271"/>
    </row>
    <row r="26" spans="1:7" ht="14.25">
      <c r="A26" s="378" t="s">
        <v>272</v>
      </c>
      <c r="B26" s="251" t="s">
        <v>273</v>
      </c>
      <c r="C26" s="379">
        <v>850</v>
      </c>
      <c r="D26" s="380">
        <f t="shared" si="0"/>
        <v>1.349613375462441E-2</v>
      </c>
      <c r="E26" s="381">
        <f t="shared" si="1"/>
        <v>5.3033960577423782</v>
      </c>
      <c r="F26" s="269"/>
      <c r="G26" s="270"/>
    </row>
    <row r="27" spans="1:7" ht="14.25">
      <c r="A27" s="378" t="s">
        <v>274</v>
      </c>
      <c r="B27" s="251" t="s">
        <v>275</v>
      </c>
      <c r="C27" s="379">
        <v>833</v>
      </c>
      <c r="D27" s="380">
        <f t="shared" si="0"/>
        <v>1.3226211079531923E-2</v>
      </c>
      <c r="E27" s="381">
        <f t="shared" si="1"/>
        <v>5.1973281365875303</v>
      </c>
      <c r="F27" s="269"/>
      <c r="G27" s="270"/>
    </row>
    <row r="28" spans="1:7" ht="14.25">
      <c r="A28" s="378" t="s">
        <v>276</v>
      </c>
      <c r="B28" s="251" t="s">
        <v>277</v>
      </c>
      <c r="C28" s="379">
        <v>828</v>
      </c>
      <c r="D28" s="380">
        <f t="shared" si="0"/>
        <v>1.3146822057445896E-2</v>
      </c>
      <c r="E28" s="381">
        <f t="shared" si="1"/>
        <v>5.1661316891890463</v>
      </c>
      <c r="F28" s="269"/>
      <c r="G28" s="270"/>
    </row>
    <row r="29" spans="1:7" ht="14.25">
      <c r="A29" s="378" t="s">
        <v>278</v>
      </c>
      <c r="B29" s="251" t="s">
        <v>279</v>
      </c>
      <c r="C29" s="379">
        <v>734</v>
      </c>
      <c r="D29" s="380">
        <f t="shared" si="0"/>
        <v>1.1654308442228608E-2</v>
      </c>
      <c r="E29" s="381">
        <f t="shared" si="1"/>
        <v>4.5796384780975359</v>
      </c>
      <c r="F29" s="269"/>
      <c r="G29" s="270"/>
    </row>
    <row r="30" spans="1:7" ht="14.25">
      <c r="A30" s="378" t="s">
        <v>280</v>
      </c>
      <c r="B30" s="251" t="s">
        <v>281</v>
      </c>
      <c r="C30" s="379">
        <v>720</v>
      </c>
      <c r="D30" s="380">
        <f t="shared" si="0"/>
        <v>1.1432019180387736E-2</v>
      </c>
      <c r="E30" s="381">
        <f t="shared" si="1"/>
        <v>4.492288425381779</v>
      </c>
      <c r="F30" s="269"/>
      <c r="G30" s="270"/>
    </row>
    <row r="31" spans="1:7" ht="14.25">
      <c r="A31" s="378" t="s">
        <v>282</v>
      </c>
      <c r="B31" s="251" t="s">
        <v>283</v>
      </c>
      <c r="C31" s="379">
        <v>717</v>
      </c>
      <c r="D31" s="380">
        <f t="shared" si="0"/>
        <v>1.1384385767136121E-2</v>
      </c>
      <c r="E31" s="381">
        <f t="shared" si="1"/>
        <v>4.473570556942688</v>
      </c>
      <c r="F31" s="269"/>
      <c r="G31" s="270"/>
    </row>
    <row r="32" spans="1:7" ht="14.25">
      <c r="A32" s="378" t="s">
        <v>284</v>
      </c>
      <c r="B32" s="251" t="s">
        <v>285</v>
      </c>
      <c r="C32" s="379">
        <v>708</v>
      </c>
      <c r="D32" s="380">
        <f t="shared" si="0"/>
        <v>1.1241485527381273E-2</v>
      </c>
      <c r="E32" s="381">
        <f t="shared" si="1"/>
        <v>4.417416951625416</v>
      </c>
      <c r="F32" s="269"/>
      <c r="G32" s="270"/>
    </row>
    <row r="33" spans="1:7" ht="14.25">
      <c r="A33" s="378" t="s">
        <v>286</v>
      </c>
      <c r="B33" s="251" t="s">
        <v>287</v>
      </c>
      <c r="C33" s="379">
        <v>678</v>
      </c>
      <c r="D33" s="380">
        <f t="shared" si="0"/>
        <v>1.0765151394865119E-2</v>
      </c>
      <c r="E33" s="381">
        <f t="shared" si="1"/>
        <v>4.2302382672345091</v>
      </c>
      <c r="F33" s="269"/>
      <c r="G33" s="270"/>
    </row>
    <row r="34" spans="1:7" ht="14.25">
      <c r="A34" s="378" t="s">
        <v>288</v>
      </c>
      <c r="B34" s="251" t="s">
        <v>289</v>
      </c>
      <c r="C34" s="379">
        <v>677</v>
      </c>
      <c r="D34" s="380">
        <f t="shared" si="0"/>
        <v>1.0749273590447913E-2</v>
      </c>
      <c r="E34" s="381">
        <f t="shared" si="1"/>
        <v>4.2239989777548113</v>
      </c>
      <c r="F34" s="269"/>
      <c r="G34" s="270"/>
    </row>
    <row r="35" spans="1:7" ht="14.25">
      <c r="A35" s="378" t="s">
        <v>290</v>
      </c>
      <c r="B35" s="251" t="s">
        <v>291</v>
      </c>
      <c r="C35" s="379">
        <v>650</v>
      </c>
      <c r="D35" s="380">
        <f t="shared" si="0"/>
        <v>1.0320572871183372E-2</v>
      </c>
      <c r="E35" s="381">
        <f t="shared" si="1"/>
        <v>4.0555381618029953</v>
      </c>
      <c r="F35" s="269"/>
      <c r="G35" s="270"/>
    </row>
    <row r="36" spans="1:7" ht="14.25">
      <c r="A36" s="364"/>
      <c r="B36" s="363" t="s">
        <v>292</v>
      </c>
      <c r="C36" s="379">
        <v>14159</v>
      </c>
      <c r="D36" s="380">
        <f t="shared" si="0"/>
        <v>0.22481383274320826</v>
      </c>
      <c r="E36" s="384">
        <f t="shared" si="1"/>
        <v>88.342099743028626</v>
      </c>
      <c r="F36" s="269"/>
    </row>
    <row r="37" spans="1:7" s="272" customFormat="1" ht="14.25">
      <c r="A37" s="364" t="s">
        <v>293</v>
      </c>
      <c r="B37" s="363" t="s">
        <v>294</v>
      </c>
      <c r="C37" s="385">
        <v>5698</v>
      </c>
      <c r="D37" s="380">
        <f t="shared" si="0"/>
        <v>9.047172956923516E-2</v>
      </c>
      <c r="E37" s="384">
        <f t="shared" si="1"/>
        <v>35.55147145531302</v>
      </c>
      <c r="F37" s="269"/>
    </row>
    <row r="38" spans="1:7">
      <c r="A38" s="578" t="s">
        <v>459</v>
      </c>
      <c r="B38" s="578"/>
      <c r="C38" s="578"/>
      <c r="D38" s="578"/>
      <c r="E38" s="578"/>
    </row>
    <row r="39" spans="1:7">
      <c r="A39" s="579" t="s">
        <v>460</v>
      </c>
      <c r="B39" s="579"/>
      <c r="C39" s="579"/>
      <c r="D39" s="579"/>
      <c r="E39" s="579"/>
    </row>
    <row r="40" spans="1:7">
      <c r="A40" s="579" t="s">
        <v>461</v>
      </c>
      <c r="B40" s="579"/>
      <c r="C40" s="579"/>
      <c r="D40" s="579"/>
      <c r="E40" s="579"/>
    </row>
    <row r="41" spans="1:7">
      <c r="A41" s="579" t="s">
        <v>462</v>
      </c>
      <c r="B41" s="579"/>
      <c r="C41" s="579"/>
      <c r="D41" s="579"/>
      <c r="E41" s="579"/>
    </row>
    <row r="42" spans="1:7">
      <c r="A42" s="572" t="s">
        <v>463</v>
      </c>
      <c r="B42" s="572"/>
      <c r="C42" s="572"/>
      <c r="D42" s="572"/>
      <c r="E42" s="572"/>
    </row>
    <row r="49" spans="1:1">
      <c r="A49" s="260"/>
    </row>
  </sheetData>
  <mergeCells count="11">
    <mergeCell ref="A42:E42"/>
    <mergeCell ref="A3:E3"/>
    <mergeCell ref="A5:E5"/>
    <mergeCell ref="C7:E7"/>
    <mergeCell ref="C8:E8"/>
    <mergeCell ref="C9:E9"/>
    <mergeCell ref="A4:E4"/>
    <mergeCell ref="A38:E38"/>
    <mergeCell ref="A39:E39"/>
    <mergeCell ref="A40:E40"/>
    <mergeCell ref="A41:E41"/>
  </mergeCells>
  <hyperlinks>
    <hyperlink ref="G10" location="ÍNDICE!A29" display="ÍNDICE"/>
  </hyperlinks>
  <printOptions horizontalCentered="1"/>
  <pageMargins left="0" right="0" top="1.1811023622047245" bottom="0" header="0.19685039370078741" footer="0.19685039370078741"/>
  <pageSetup paperSize="9" scale="70" firstPageNumber="76" orientation="landscape" useFirstPageNumber="1" r:id="rId1"/>
  <headerFooter scaleWithDoc="0">
    <oddHeader>&amp;C&amp;10&amp;G</oddHeader>
    <oddFooter>&amp;C&amp;10&amp;P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showGridLines="0" topLeftCell="F1" zoomScale="85" zoomScaleNormal="85" workbookViewId="0">
      <selection activeCell="V7" sqref="V7"/>
    </sheetView>
  </sheetViews>
  <sheetFormatPr baseColWidth="10" defaultRowHeight="14.25"/>
  <cols>
    <col min="1" max="1" width="17.42578125" style="17" customWidth="1"/>
    <col min="2" max="2" width="10.42578125" style="17" customWidth="1"/>
    <col min="3" max="6" width="13" style="17" bestFit="1" customWidth="1"/>
    <col min="7" max="7" width="12.5703125" style="17" bestFit="1" customWidth="1"/>
    <col min="8" max="9" width="13" style="17" bestFit="1" customWidth="1"/>
    <col min="10" max="10" width="11.140625" style="17" bestFit="1" customWidth="1"/>
    <col min="11" max="11" width="10.42578125" style="17" customWidth="1"/>
    <col min="12" max="14" width="11.140625" style="17" bestFit="1" customWidth="1"/>
    <col min="15" max="15" width="10.42578125" style="17" customWidth="1"/>
    <col min="16" max="17" width="11.140625" style="17" bestFit="1" customWidth="1"/>
    <col min="18" max="18" width="10.42578125" style="17" customWidth="1"/>
    <col min="19" max="19" width="11.42578125" style="17" bestFit="1" customWidth="1"/>
    <col min="20" max="20" width="14" style="17" bestFit="1" customWidth="1"/>
    <col min="21" max="21" width="7.7109375" style="17" customWidth="1"/>
    <col min="22" max="22" width="10.140625" style="17" bestFit="1" customWidth="1"/>
    <col min="23" max="23" width="9.28515625" style="17" bestFit="1" customWidth="1"/>
    <col min="24" max="24" width="9" style="17" customWidth="1"/>
    <col min="25" max="25" width="8.5703125" style="17" customWidth="1"/>
    <col min="26" max="16384" width="11.42578125" style="17"/>
  </cols>
  <sheetData>
    <row r="1" spans="1:22" ht="6" customHeight="1"/>
    <row r="2" spans="1:22">
      <c r="A2" s="17" t="s">
        <v>79</v>
      </c>
    </row>
    <row r="3" spans="1:22" ht="15">
      <c r="A3" s="514" t="s">
        <v>156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1:22" ht="15">
      <c r="A4" s="514" t="s">
        <v>180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2" ht="15" customHeight="1">
      <c r="A5" s="515" t="s">
        <v>157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</row>
    <row r="6" spans="1:22" ht="1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2" ht="22.5" customHeight="1">
      <c r="A7" s="516" t="s">
        <v>58</v>
      </c>
      <c r="B7" s="517" t="s">
        <v>83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6" t="s">
        <v>44</v>
      </c>
      <c r="V7" s="179" t="s">
        <v>149</v>
      </c>
    </row>
    <row r="8" spans="1:22" s="22" customFormat="1" ht="18.75" customHeight="1">
      <c r="A8" s="516"/>
      <c r="B8" s="19" t="s">
        <v>84</v>
      </c>
      <c r="C8" s="20" t="s">
        <v>85</v>
      </c>
      <c r="D8" s="20" t="s">
        <v>86</v>
      </c>
      <c r="E8" s="20" t="s">
        <v>87</v>
      </c>
      <c r="F8" s="20" t="s">
        <v>88</v>
      </c>
      <c r="G8" s="20" t="s">
        <v>89</v>
      </c>
      <c r="H8" s="20" t="s">
        <v>90</v>
      </c>
      <c r="I8" s="20" t="s">
        <v>91</v>
      </c>
      <c r="J8" s="21" t="s">
        <v>92</v>
      </c>
      <c r="K8" s="21" t="s">
        <v>93</v>
      </c>
      <c r="L8" s="21" t="s">
        <v>94</v>
      </c>
      <c r="M8" s="21" t="s">
        <v>95</v>
      </c>
      <c r="N8" s="21" t="s">
        <v>96</v>
      </c>
      <c r="O8" s="21" t="s">
        <v>97</v>
      </c>
      <c r="P8" s="21" t="s">
        <v>98</v>
      </c>
      <c r="Q8" s="21" t="s">
        <v>99</v>
      </c>
      <c r="R8" s="21" t="s">
        <v>100</v>
      </c>
      <c r="S8" s="21" t="s">
        <v>101</v>
      </c>
      <c r="T8" s="516"/>
    </row>
    <row r="9" spans="1:22" ht="18" customHeight="1">
      <c r="A9" s="23" t="s">
        <v>66</v>
      </c>
      <c r="B9" s="24">
        <v>341045</v>
      </c>
      <c r="C9" s="25">
        <v>1351092</v>
      </c>
      <c r="D9" s="25">
        <v>1634344</v>
      </c>
      <c r="E9" s="25">
        <v>1544371</v>
      </c>
      <c r="F9" s="25">
        <v>1428026</v>
      </c>
      <c r="G9" s="25">
        <v>1308184</v>
      </c>
      <c r="H9" s="25">
        <v>1200294</v>
      </c>
      <c r="I9" s="25">
        <v>1085084</v>
      </c>
      <c r="J9" s="25">
        <v>962575</v>
      </c>
      <c r="K9" s="25">
        <v>852413</v>
      </c>
      <c r="L9" s="25">
        <v>748333</v>
      </c>
      <c r="M9" s="25">
        <v>635339</v>
      </c>
      <c r="N9" s="25">
        <v>519642</v>
      </c>
      <c r="O9" s="25">
        <v>415192</v>
      </c>
      <c r="P9" s="25">
        <v>324889</v>
      </c>
      <c r="Q9" s="25">
        <v>246584</v>
      </c>
      <c r="R9" s="25">
        <v>178942</v>
      </c>
      <c r="S9" s="25">
        <v>235879</v>
      </c>
      <c r="T9" s="25">
        <v>15012228</v>
      </c>
    </row>
    <row r="10" spans="1:22" ht="15">
      <c r="A10" s="26" t="s">
        <v>9</v>
      </c>
      <c r="B10" s="27">
        <v>15918</v>
      </c>
      <c r="C10" s="28">
        <v>62845</v>
      </c>
      <c r="D10" s="28">
        <v>77495</v>
      </c>
      <c r="E10" s="28">
        <v>76450</v>
      </c>
      <c r="F10" s="28">
        <v>74710</v>
      </c>
      <c r="G10" s="28">
        <v>69871</v>
      </c>
      <c r="H10" s="28">
        <v>61090</v>
      </c>
      <c r="I10" s="28">
        <v>51071</v>
      </c>
      <c r="J10" s="28">
        <v>43233</v>
      </c>
      <c r="K10" s="28">
        <v>38159</v>
      </c>
      <c r="L10" s="28">
        <v>34062</v>
      </c>
      <c r="M10" s="28">
        <v>29615</v>
      </c>
      <c r="N10" s="28">
        <v>25112</v>
      </c>
      <c r="O10" s="28">
        <v>21248</v>
      </c>
      <c r="P10" s="28">
        <v>17728</v>
      </c>
      <c r="Q10" s="28">
        <v>14163</v>
      </c>
      <c r="R10" s="28">
        <v>10809</v>
      </c>
      <c r="S10" s="28">
        <v>15941</v>
      </c>
      <c r="T10" s="25">
        <f t="shared" ref="T10:T16" si="0">SUM(B10:S10)</f>
        <v>739520</v>
      </c>
    </row>
    <row r="11" spans="1:22" ht="15">
      <c r="A11" s="26" t="s">
        <v>57</v>
      </c>
      <c r="B11" s="27">
        <v>4845</v>
      </c>
      <c r="C11" s="28">
        <v>19434</v>
      </c>
      <c r="D11" s="28">
        <v>23214</v>
      </c>
      <c r="E11" s="28">
        <v>21377</v>
      </c>
      <c r="F11" s="28">
        <v>18418</v>
      </c>
      <c r="G11" s="28">
        <v>14877</v>
      </c>
      <c r="H11" s="28">
        <v>12266</v>
      </c>
      <c r="I11" s="28">
        <v>10899</v>
      </c>
      <c r="J11" s="28">
        <v>10084</v>
      </c>
      <c r="K11" s="28">
        <v>9355</v>
      </c>
      <c r="L11" s="28">
        <v>8505</v>
      </c>
      <c r="M11" s="28">
        <v>7531</v>
      </c>
      <c r="N11" s="28">
        <v>6674</v>
      </c>
      <c r="O11" s="28">
        <v>6117</v>
      </c>
      <c r="P11" s="28">
        <v>5538</v>
      </c>
      <c r="Q11" s="28">
        <v>4596</v>
      </c>
      <c r="R11" s="28">
        <v>3438</v>
      </c>
      <c r="S11" s="28">
        <v>4463</v>
      </c>
      <c r="T11" s="25">
        <f t="shared" si="0"/>
        <v>191631</v>
      </c>
    </row>
    <row r="12" spans="1:22" ht="15">
      <c r="A12" s="26" t="s">
        <v>11</v>
      </c>
      <c r="B12" s="27">
        <v>5579</v>
      </c>
      <c r="C12" s="28">
        <v>22411</v>
      </c>
      <c r="D12" s="28">
        <v>27483</v>
      </c>
      <c r="E12" s="28">
        <v>26643</v>
      </c>
      <c r="F12" s="28">
        <v>24681</v>
      </c>
      <c r="G12" s="28">
        <v>20934</v>
      </c>
      <c r="H12" s="28">
        <v>16834</v>
      </c>
      <c r="I12" s="28">
        <v>13850</v>
      </c>
      <c r="J12" s="28">
        <v>12102</v>
      </c>
      <c r="K12" s="28">
        <v>11036</v>
      </c>
      <c r="L12" s="28">
        <v>10047</v>
      </c>
      <c r="M12" s="28">
        <v>8935</v>
      </c>
      <c r="N12" s="28">
        <v>7914</v>
      </c>
      <c r="O12" s="28">
        <v>7093</v>
      </c>
      <c r="P12" s="28">
        <v>6194</v>
      </c>
      <c r="Q12" s="28">
        <v>5015</v>
      </c>
      <c r="R12" s="28">
        <v>3772</v>
      </c>
      <c r="S12" s="28">
        <v>5291</v>
      </c>
      <c r="T12" s="25">
        <f t="shared" si="0"/>
        <v>235814</v>
      </c>
    </row>
    <row r="13" spans="1:22" ht="15">
      <c r="A13" s="26" t="s">
        <v>12</v>
      </c>
      <c r="B13" s="27">
        <v>3504</v>
      </c>
      <c r="C13" s="28">
        <v>14244</v>
      </c>
      <c r="D13" s="28">
        <v>18115</v>
      </c>
      <c r="E13" s="28">
        <v>17785</v>
      </c>
      <c r="F13" s="28">
        <v>16152</v>
      </c>
      <c r="G13" s="28">
        <v>14099</v>
      </c>
      <c r="H13" s="28">
        <v>12706</v>
      </c>
      <c r="I13" s="28">
        <v>11892</v>
      </c>
      <c r="J13" s="28">
        <v>11147</v>
      </c>
      <c r="K13" s="28">
        <v>10131</v>
      </c>
      <c r="L13" s="28">
        <v>8711</v>
      </c>
      <c r="M13" s="28">
        <v>7191</v>
      </c>
      <c r="N13" s="28">
        <v>6037</v>
      </c>
      <c r="O13" s="28">
        <v>5293</v>
      </c>
      <c r="P13" s="28">
        <v>4620</v>
      </c>
      <c r="Q13" s="28">
        <v>3812</v>
      </c>
      <c r="R13" s="28">
        <v>2879</v>
      </c>
      <c r="S13" s="28">
        <v>3428</v>
      </c>
      <c r="T13" s="25">
        <f t="shared" si="0"/>
        <v>171746</v>
      </c>
    </row>
    <row r="14" spans="1:22" ht="15">
      <c r="A14" s="26" t="s">
        <v>13</v>
      </c>
      <c r="B14" s="27">
        <v>10814</v>
      </c>
      <c r="C14" s="28">
        <v>42221</v>
      </c>
      <c r="D14" s="28">
        <v>50020</v>
      </c>
      <c r="E14" s="28">
        <v>46523</v>
      </c>
      <c r="F14" s="28">
        <v>41847</v>
      </c>
      <c r="G14" s="28">
        <v>36347</v>
      </c>
      <c r="H14" s="28">
        <v>31544</v>
      </c>
      <c r="I14" s="28">
        <v>27594</v>
      </c>
      <c r="J14" s="28">
        <v>24113</v>
      </c>
      <c r="K14" s="28">
        <v>21096</v>
      </c>
      <c r="L14" s="28">
        <v>18396</v>
      </c>
      <c r="M14" s="28">
        <v>15844</v>
      </c>
      <c r="N14" s="28">
        <v>13665</v>
      </c>
      <c r="O14" s="28">
        <v>11995</v>
      </c>
      <c r="P14" s="28">
        <v>10369</v>
      </c>
      <c r="Q14" s="28">
        <v>8375</v>
      </c>
      <c r="R14" s="28">
        <v>6213</v>
      </c>
      <c r="S14" s="28">
        <v>7687</v>
      </c>
      <c r="T14" s="25">
        <f t="shared" si="0"/>
        <v>424663</v>
      </c>
    </row>
    <row r="15" spans="1:22" ht="15">
      <c r="A15" s="29" t="s">
        <v>14</v>
      </c>
      <c r="B15" s="27">
        <v>11000</v>
      </c>
      <c r="C15" s="28">
        <v>43546</v>
      </c>
      <c r="D15" s="28">
        <v>53031</v>
      </c>
      <c r="E15" s="28">
        <v>51024</v>
      </c>
      <c r="F15" s="28">
        <v>47256</v>
      </c>
      <c r="G15" s="28">
        <v>41084</v>
      </c>
      <c r="H15" s="28">
        <v>34514</v>
      </c>
      <c r="I15" s="28">
        <v>29397</v>
      </c>
      <c r="J15" s="28">
        <v>26027</v>
      </c>
      <c r="K15" s="28">
        <v>23711</v>
      </c>
      <c r="L15" s="28">
        <v>21581</v>
      </c>
      <c r="M15" s="28">
        <v>19394</v>
      </c>
      <c r="N15" s="28">
        <v>17321</v>
      </c>
      <c r="O15" s="28">
        <v>15343</v>
      </c>
      <c r="P15" s="28">
        <v>13152</v>
      </c>
      <c r="Q15" s="28">
        <v>10687</v>
      </c>
      <c r="R15" s="28">
        <v>8114</v>
      </c>
      <c r="S15" s="28">
        <v>10073</v>
      </c>
      <c r="T15" s="25">
        <f t="shared" si="0"/>
        <v>476255</v>
      </c>
    </row>
    <row r="16" spans="1:22" ht="15">
      <c r="A16" s="29" t="s">
        <v>21</v>
      </c>
      <c r="B16" s="27">
        <v>13468</v>
      </c>
      <c r="C16" s="28">
        <v>53396</v>
      </c>
      <c r="D16" s="28">
        <v>65661</v>
      </c>
      <c r="E16" s="28">
        <v>63364</v>
      </c>
      <c r="F16" s="28">
        <v>59327</v>
      </c>
      <c r="G16" s="28">
        <v>54639</v>
      </c>
      <c r="H16" s="28">
        <v>50465</v>
      </c>
      <c r="I16" s="28">
        <v>46126</v>
      </c>
      <c r="J16" s="28">
        <v>41538</v>
      </c>
      <c r="K16" s="28">
        <v>37164</v>
      </c>
      <c r="L16" s="28">
        <v>32568</v>
      </c>
      <c r="M16" s="28">
        <v>27409</v>
      </c>
      <c r="N16" s="28">
        <v>22213</v>
      </c>
      <c r="O16" s="28">
        <v>17543</v>
      </c>
      <c r="P16" s="28">
        <v>13485</v>
      </c>
      <c r="Q16" s="28">
        <v>10068</v>
      </c>
      <c r="R16" s="28">
        <v>7218</v>
      </c>
      <c r="S16" s="28">
        <v>9208</v>
      </c>
      <c r="T16" s="25">
        <f t="shared" si="0"/>
        <v>624860</v>
      </c>
    </row>
    <row r="17" spans="1:20" ht="15">
      <c r="A17" s="29" t="s">
        <v>22</v>
      </c>
      <c r="B17" s="27">
        <v>14219</v>
      </c>
      <c r="C17" s="28">
        <v>56066</v>
      </c>
      <c r="D17" s="28">
        <v>65848</v>
      </c>
      <c r="E17" s="28">
        <v>59111</v>
      </c>
      <c r="F17" s="28">
        <v>50714</v>
      </c>
      <c r="G17" s="28">
        <v>42821</v>
      </c>
      <c r="H17" s="28">
        <v>37192</v>
      </c>
      <c r="I17" s="28">
        <v>32646</v>
      </c>
      <c r="J17" s="28">
        <v>28509</v>
      </c>
      <c r="K17" s="28">
        <v>25200</v>
      </c>
      <c r="L17" s="28">
        <v>22263</v>
      </c>
      <c r="M17" s="28">
        <v>19004</v>
      </c>
      <c r="N17" s="28">
        <v>15489</v>
      </c>
      <c r="O17" s="28">
        <v>12277</v>
      </c>
      <c r="P17" s="28">
        <v>9523</v>
      </c>
      <c r="Q17" s="28">
        <v>6903</v>
      </c>
      <c r="R17" s="28">
        <v>4450</v>
      </c>
      <c r="S17" s="28">
        <v>5173</v>
      </c>
      <c r="T17" s="25">
        <f>SUM(B17:S17)</f>
        <v>507408</v>
      </c>
    </row>
    <row r="18" spans="1:20" ht="15">
      <c r="A18" s="26" t="s">
        <v>23</v>
      </c>
      <c r="B18" s="27">
        <v>81501</v>
      </c>
      <c r="C18" s="28">
        <v>323519</v>
      </c>
      <c r="D18" s="28">
        <v>391263</v>
      </c>
      <c r="E18" s="28">
        <v>369715</v>
      </c>
      <c r="F18" s="28">
        <v>346363</v>
      </c>
      <c r="G18" s="28">
        <v>327707</v>
      </c>
      <c r="H18" s="28">
        <v>312514</v>
      </c>
      <c r="I18" s="28">
        <v>289995</v>
      </c>
      <c r="J18" s="28">
        <v>259816</v>
      </c>
      <c r="K18" s="28">
        <v>230694</v>
      </c>
      <c r="L18" s="28">
        <v>203499</v>
      </c>
      <c r="M18" s="28">
        <v>172665</v>
      </c>
      <c r="N18" s="28">
        <v>138092</v>
      </c>
      <c r="O18" s="28">
        <v>104766</v>
      </c>
      <c r="P18" s="28">
        <v>76858</v>
      </c>
      <c r="Q18" s="28">
        <v>55887</v>
      </c>
      <c r="R18" s="28">
        <v>40201</v>
      </c>
      <c r="S18" s="28">
        <v>53665</v>
      </c>
      <c r="T18" s="25">
        <f t="shared" ref="T18:T34" si="1">SUM(B18:S18)</f>
        <v>3778720</v>
      </c>
    </row>
    <row r="19" spans="1:20" ht="15">
      <c r="A19" s="26" t="s">
        <v>15</v>
      </c>
      <c r="B19" s="27">
        <v>9286</v>
      </c>
      <c r="C19" s="28">
        <v>37083</v>
      </c>
      <c r="D19" s="28">
        <v>46223</v>
      </c>
      <c r="E19" s="28">
        <v>44256</v>
      </c>
      <c r="F19" s="28">
        <v>40114</v>
      </c>
      <c r="G19" s="28">
        <v>35210</v>
      </c>
      <c r="H19" s="28">
        <v>30937</v>
      </c>
      <c r="I19" s="28">
        <v>27487</v>
      </c>
      <c r="J19" s="28">
        <v>24738</v>
      </c>
      <c r="K19" s="28">
        <v>22362</v>
      </c>
      <c r="L19" s="28">
        <v>19650</v>
      </c>
      <c r="M19" s="28">
        <v>16627</v>
      </c>
      <c r="N19" s="28">
        <v>14083</v>
      </c>
      <c r="O19" s="28">
        <v>12215</v>
      </c>
      <c r="P19" s="28">
        <v>10425</v>
      </c>
      <c r="Q19" s="28">
        <v>8412</v>
      </c>
      <c r="R19" s="28">
        <v>6346</v>
      </c>
      <c r="S19" s="28">
        <v>8203</v>
      </c>
      <c r="T19" s="25">
        <f t="shared" si="1"/>
        <v>413657</v>
      </c>
    </row>
    <row r="20" spans="1:20" ht="15">
      <c r="A20" s="26" t="s">
        <v>16</v>
      </c>
      <c r="B20" s="27">
        <v>10383</v>
      </c>
      <c r="C20" s="28">
        <v>41409</v>
      </c>
      <c r="D20" s="28">
        <v>51650</v>
      </c>
      <c r="E20" s="28">
        <v>50449</v>
      </c>
      <c r="F20" s="28">
        <v>46521</v>
      </c>
      <c r="G20" s="28">
        <v>40118</v>
      </c>
      <c r="H20" s="28">
        <v>33638</v>
      </c>
      <c r="I20" s="28">
        <v>28620</v>
      </c>
      <c r="J20" s="28">
        <v>25305</v>
      </c>
      <c r="K20" s="28">
        <v>23331</v>
      </c>
      <c r="L20" s="28">
        <v>21676</v>
      </c>
      <c r="M20" s="28">
        <v>19545</v>
      </c>
      <c r="N20" s="28">
        <v>17141</v>
      </c>
      <c r="O20" s="28">
        <v>14950</v>
      </c>
      <c r="P20" s="28">
        <v>12907</v>
      </c>
      <c r="Q20" s="28">
        <v>10675</v>
      </c>
      <c r="R20" s="28">
        <v>8175</v>
      </c>
      <c r="S20" s="28">
        <v>11178</v>
      </c>
      <c r="T20" s="25">
        <f t="shared" si="1"/>
        <v>467671</v>
      </c>
    </row>
    <row r="21" spans="1:20" ht="15">
      <c r="A21" s="29" t="s">
        <v>24</v>
      </c>
      <c r="B21" s="27">
        <v>19875</v>
      </c>
      <c r="C21" s="28">
        <v>78233</v>
      </c>
      <c r="D21" s="28">
        <v>93293</v>
      </c>
      <c r="E21" s="28">
        <v>86773</v>
      </c>
      <c r="F21" s="28">
        <v>77492</v>
      </c>
      <c r="G21" s="28">
        <v>68002</v>
      </c>
      <c r="H21" s="28">
        <v>61537</v>
      </c>
      <c r="I21" s="28">
        <v>56444</v>
      </c>
      <c r="J21" s="28">
        <v>51012</v>
      </c>
      <c r="K21" s="28">
        <v>45224</v>
      </c>
      <c r="L21" s="28">
        <v>39114</v>
      </c>
      <c r="M21" s="28">
        <v>32754</v>
      </c>
      <c r="N21" s="28">
        <v>26690</v>
      </c>
      <c r="O21" s="28">
        <v>21286</v>
      </c>
      <c r="P21" s="28">
        <v>16505</v>
      </c>
      <c r="Q21" s="28">
        <v>12276</v>
      </c>
      <c r="R21" s="28">
        <v>8570</v>
      </c>
      <c r="S21" s="28">
        <v>10434</v>
      </c>
      <c r="T21" s="25">
        <f t="shared" si="1"/>
        <v>805514</v>
      </c>
    </row>
    <row r="22" spans="1:20" ht="15">
      <c r="A22" s="26" t="s">
        <v>25</v>
      </c>
      <c r="B22" s="27">
        <v>32136</v>
      </c>
      <c r="C22" s="28">
        <v>128741</v>
      </c>
      <c r="D22" s="28">
        <v>160058</v>
      </c>
      <c r="E22" s="28">
        <v>153468</v>
      </c>
      <c r="F22" s="28">
        <v>137227</v>
      </c>
      <c r="G22" s="28">
        <v>119459</v>
      </c>
      <c r="H22" s="28">
        <v>107016</v>
      </c>
      <c r="I22" s="28">
        <v>98205</v>
      </c>
      <c r="J22" s="28">
        <v>90005</v>
      </c>
      <c r="K22" s="28">
        <v>80794</v>
      </c>
      <c r="L22" s="28">
        <v>70402</v>
      </c>
      <c r="M22" s="28">
        <v>59797</v>
      </c>
      <c r="N22" s="28">
        <v>49434</v>
      </c>
      <c r="O22" s="28">
        <v>39309</v>
      </c>
      <c r="P22" s="28">
        <v>30316</v>
      </c>
      <c r="Q22" s="28">
        <v>23205</v>
      </c>
      <c r="R22" s="28">
        <v>17179</v>
      </c>
      <c r="S22" s="28">
        <v>23597</v>
      </c>
      <c r="T22" s="25">
        <f t="shared" si="1"/>
        <v>1420348</v>
      </c>
    </row>
    <row r="23" spans="1:20" ht="28.5">
      <c r="A23" s="29" t="s">
        <v>28</v>
      </c>
      <c r="B23" s="27">
        <v>4960</v>
      </c>
      <c r="C23" s="28">
        <v>19581</v>
      </c>
      <c r="D23" s="28">
        <v>22578</v>
      </c>
      <c r="E23" s="28">
        <v>19496</v>
      </c>
      <c r="F23" s="28">
        <v>16198</v>
      </c>
      <c r="G23" s="28">
        <v>13163</v>
      </c>
      <c r="H23" s="28">
        <v>10731</v>
      </c>
      <c r="I23" s="28">
        <v>8860</v>
      </c>
      <c r="J23" s="28">
        <v>7505</v>
      </c>
      <c r="K23" s="28">
        <v>6528</v>
      </c>
      <c r="L23" s="28">
        <v>5593</v>
      </c>
      <c r="M23" s="28">
        <v>4585</v>
      </c>
      <c r="N23" s="28">
        <v>3687</v>
      </c>
      <c r="O23" s="28">
        <v>3028</v>
      </c>
      <c r="P23" s="28">
        <v>2413</v>
      </c>
      <c r="Q23" s="28">
        <v>1726</v>
      </c>
      <c r="R23" s="28">
        <v>1112</v>
      </c>
      <c r="S23" s="28">
        <v>1419</v>
      </c>
      <c r="T23" s="25">
        <f t="shared" si="1"/>
        <v>153163</v>
      </c>
    </row>
    <row r="24" spans="1:20" ht="15">
      <c r="A24" s="29" t="s">
        <v>29</v>
      </c>
      <c r="B24" s="27">
        <v>3140</v>
      </c>
      <c r="C24" s="28">
        <v>12285</v>
      </c>
      <c r="D24" s="28">
        <v>14724</v>
      </c>
      <c r="E24" s="28">
        <v>13131</v>
      </c>
      <c r="F24" s="28">
        <v>11130</v>
      </c>
      <c r="G24" s="28">
        <v>9341</v>
      </c>
      <c r="H24" s="28">
        <v>8106</v>
      </c>
      <c r="I24" s="28">
        <v>7097</v>
      </c>
      <c r="J24" s="28">
        <v>6033</v>
      </c>
      <c r="K24" s="28">
        <v>5070</v>
      </c>
      <c r="L24" s="28">
        <v>4261</v>
      </c>
      <c r="M24" s="28">
        <v>3484</v>
      </c>
      <c r="N24" s="28">
        <v>2754</v>
      </c>
      <c r="O24" s="28">
        <v>2150</v>
      </c>
      <c r="P24" s="28">
        <v>1636</v>
      </c>
      <c r="Q24" s="28">
        <v>1138</v>
      </c>
      <c r="R24" s="28">
        <v>705</v>
      </c>
      <c r="S24" s="28">
        <v>768</v>
      </c>
      <c r="T24" s="25">
        <f t="shared" si="1"/>
        <v>106953</v>
      </c>
    </row>
    <row r="25" spans="1:20" ht="15">
      <c r="A25" s="26" t="s">
        <v>30</v>
      </c>
      <c r="B25" s="27">
        <v>2431</v>
      </c>
      <c r="C25" s="28">
        <v>9504</v>
      </c>
      <c r="D25" s="28">
        <v>11434</v>
      </c>
      <c r="E25" s="28">
        <v>10354</v>
      </c>
      <c r="F25" s="28">
        <v>9026</v>
      </c>
      <c r="G25" s="28">
        <v>7776</v>
      </c>
      <c r="H25" s="28">
        <v>6729</v>
      </c>
      <c r="I25" s="28">
        <v>5832</v>
      </c>
      <c r="J25" s="28">
        <v>4978</v>
      </c>
      <c r="K25" s="28">
        <v>4168</v>
      </c>
      <c r="L25" s="28">
        <v>3443</v>
      </c>
      <c r="M25" s="28">
        <v>2808</v>
      </c>
      <c r="N25" s="28">
        <v>2265</v>
      </c>
      <c r="O25" s="28">
        <v>1804</v>
      </c>
      <c r="P25" s="28">
        <v>1384</v>
      </c>
      <c r="Q25" s="28">
        <v>987</v>
      </c>
      <c r="R25" s="28">
        <v>675</v>
      </c>
      <c r="S25" s="28">
        <v>872</v>
      </c>
      <c r="T25" s="25">
        <f t="shared" si="1"/>
        <v>86470</v>
      </c>
    </row>
    <row r="26" spans="1:20" ht="15">
      <c r="A26" s="26" t="s">
        <v>17</v>
      </c>
      <c r="B26" s="27">
        <v>55059</v>
      </c>
      <c r="C26" s="28">
        <v>218443</v>
      </c>
      <c r="D26" s="28">
        <v>262114</v>
      </c>
      <c r="E26" s="28">
        <v>248188</v>
      </c>
      <c r="F26" s="28">
        <v>240893</v>
      </c>
      <c r="G26" s="28">
        <v>238258</v>
      </c>
      <c r="H26" s="28">
        <v>232462</v>
      </c>
      <c r="I26" s="28">
        <v>214617</v>
      </c>
      <c r="J26" s="28">
        <v>187626</v>
      </c>
      <c r="K26" s="28">
        <v>163448</v>
      </c>
      <c r="L26" s="28">
        <v>142952</v>
      </c>
      <c r="M26" s="28">
        <v>120511</v>
      </c>
      <c r="N26" s="28">
        <v>96644</v>
      </c>
      <c r="O26" s="28">
        <v>75291</v>
      </c>
      <c r="P26" s="28">
        <v>57440</v>
      </c>
      <c r="Q26" s="28">
        <v>42494</v>
      </c>
      <c r="R26" s="28">
        <v>30480</v>
      </c>
      <c r="S26" s="28">
        <v>41033</v>
      </c>
      <c r="T26" s="25">
        <f t="shared" si="1"/>
        <v>2667953</v>
      </c>
    </row>
    <row r="27" spans="1:20" ht="15">
      <c r="A27" s="29" t="s">
        <v>18</v>
      </c>
      <c r="B27" s="27">
        <v>10567</v>
      </c>
      <c r="C27" s="28">
        <v>41844</v>
      </c>
      <c r="D27" s="28">
        <v>51634</v>
      </c>
      <c r="E27" s="28">
        <v>50607</v>
      </c>
      <c r="F27" s="28">
        <v>49146</v>
      </c>
      <c r="G27" s="28">
        <v>46607</v>
      </c>
      <c r="H27" s="28">
        <v>42732</v>
      </c>
      <c r="I27" s="28">
        <v>38156</v>
      </c>
      <c r="J27" s="28">
        <v>33718</v>
      </c>
      <c r="K27" s="28">
        <v>29973</v>
      </c>
      <c r="L27" s="28">
        <v>26499</v>
      </c>
      <c r="M27" s="28">
        <v>22789</v>
      </c>
      <c r="N27" s="28">
        <v>19229</v>
      </c>
      <c r="O27" s="28">
        <v>16269</v>
      </c>
      <c r="P27" s="28">
        <v>13619</v>
      </c>
      <c r="Q27" s="28">
        <v>10979</v>
      </c>
      <c r="R27" s="28">
        <v>8383</v>
      </c>
      <c r="S27" s="28">
        <v>11297</v>
      </c>
      <c r="T27" s="25">
        <f t="shared" si="1"/>
        <v>524048</v>
      </c>
    </row>
    <row r="28" spans="1:20" s="69" customFormat="1" ht="31.5" customHeight="1">
      <c r="A28" s="117" t="s">
        <v>31</v>
      </c>
      <c r="B28" s="27">
        <v>2759</v>
      </c>
      <c r="C28" s="28">
        <v>10821</v>
      </c>
      <c r="D28" s="28">
        <v>12857</v>
      </c>
      <c r="E28" s="28">
        <v>11761</v>
      </c>
      <c r="F28" s="28">
        <v>10155</v>
      </c>
      <c r="G28" s="28">
        <v>8365</v>
      </c>
      <c r="H28" s="28">
        <v>6838</v>
      </c>
      <c r="I28" s="28">
        <v>5689</v>
      </c>
      <c r="J28" s="28">
        <v>4933</v>
      </c>
      <c r="K28" s="28">
        <v>4408</v>
      </c>
      <c r="L28" s="28">
        <v>3846</v>
      </c>
      <c r="M28" s="28">
        <v>3216</v>
      </c>
      <c r="N28" s="28">
        <v>2636</v>
      </c>
      <c r="O28" s="28">
        <v>2139</v>
      </c>
      <c r="P28" s="28">
        <v>1685</v>
      </c>
      <c r="Q28" s="28">
        <v>1238</v>
      </c>
      <c r="R28" s="28">
        <v>836</v>
      </c>
      <c r="S28" s="28">
        <v>1012</v>
      </c>
      <c r="T28" s="25">
        <f t="shared" si="1"/>
        <v>95194</v>
      </c>
    </row>
    <row r="29" spans="1:20" ht="15">
      <c r="A29" s="29" t="s">
        <v>35</v>
      </c>
      <c r="B29" s="27">
        <v>552</v>
      </c>
      <c r="C29" s="28">
        <v>2178</v>
      </c>
      <c r="D29" s="28">
        <v>2606</v>
      </c>
      <c r="E29" s="28">
        <v>2406</v>
      </c>
      <c r="F29" s="28">
        <v>2259</v>
      </c>
      <c r="G29" s="28">
        <v>2252</v>
      </c>
      <c r="H29" s="28">
        <v>2268</v>
      </c>
      <c r="I29" s="28">
        <v>2184</v>
      </c>
      <c r="J29" s="28">
        <v>2007</v>
      </c>
      <c r="K29" s="28">
        <v>1814</v>
      </c>
      <c r="L29" s="28">
        <v>1534</v>
      </c>
      <c r="M29" s="28">
        <v>1169</v>
      </c>
      <c r="N29" s="28">
        <v>855</v>
      </c>
      <c r="O29" s="28">
        <v>632</v>
      </c>
      <c r="P29" s="28">
        <v>453</v>
      </c>
      <c r="Q29" s="28">
        <v>305</v>
      </c>
      <c r="R29" s="28">
        <v>196</v>
      </c>
      <c r="S29" s="28">
        <v>214</v>
      </c>
      <c r="T29" s="25">
        <f t="shared" si="1"/>
        <v>25884</v>
      </c>
    </row>
    <row r="30" spans="1:20" ht="15">
      <c r="A30" s="26" t="s">
        <v>32</v>
      </c>
      <c r="B30" s="27">
        <v>4730</v>
      </c>
      <c r="C30" s="28">
        <v>18914</v>
      </c>
      <c r="D30" s="28">
        <v>23078</v>
      </c>
      <c r="E30" s="28">
        <v>21057</v>
      </c>
      <c r="F30" s="28">
        <v>18457</v>
      </c>
      <c r="G30" s="28">
        <v>16455</v>
      </c>
      <c r="H30" s="28">
        <v>14918</v>
      </c>
      <c r="I30" s="28">
        <v>13208</v>
      </c>
      <c r="J30" s="28">
        <v>11370</v>
      </c>
      <c r="K30" s="28">
        <v>9688</v>
      </c>
      <c r="L30" s="28">
        <v>8008</v>
      </c>
      <c r="M30" s="28">
        <v>6265</v>
      </c>
      <c r="N30" s="28">
        <v>4732</v>
      </c>
      <c r="O30" s="28">
        <v>3596</v>
      </c>
      <c r="P30" s="28">
        <v>2715</v>
      </c>
      <c r="Q30" s="28">
        <v>1881</v>
      </c>
      <c r="R30" s="28">
        <v>1111</v>
      </c>
      <c r="S30" s="28">
        <v>1104</v>
      </c>
      <c r="T30" s="25">
        <f t="shared" si="1"/>
        <v>181287</v>
      </c>
    </row>
    <row r="31" spans="1:20" ht="15">
      <c r="A31" s="26" t="s">
        <v>33</v>
      </c>
      <c r="B31" s="27">
        <v>4609</v>
      </c>
      <c r="C31" s="28">
        <v>17163</v>
      </c>
      <c r="D31" s="28">
        <v>18380</v>
      </c>
      <c r="E31" s="28">
        <v>16145</v>
      </c>
      <c r="F31" s="28">
        <v>13891</v>
      </c>
      <c r="G31" s="28">
        <v>12372</v>
      </c>
      <c r="H31" s="28">
        <v>11203</v>
      </c>
      <c r="I31" s="28">
        <v>9742</v>
      </c>
      <c r="J31" s="28">
        <v>8145</v>
      </c>
      <c r="K31" s="28">
        <v>6734</v>
      </c>
      <c r="L31" s="28">
        <v>5481</v>
      </c>
      <c r="M31" s="28">
        <v>4264</v>
      </c>
      <c r="N31" s="28">
        <v>3151</v>
      </c>
      <c r="O31" s="28">
        <v>2310</v>
      </c>
      <c r="P31" s="28">
        <v>1713</v>
      </c>
      <c r="Q31" s="28">
        <v>1189</v>
      </c>
      <c r="R31" s="28">
        <v>698</v>
      </c>
      <c r="S31" s="28">
        <v>596</v>
      </c>
      <c r="T31" s="25">
        <f t="shared" si="1"/>
        <v>137786</v>
      </c>
    </row>
    <row r="32" spans="1:20" ht="42.75">
      <c r="A32" s="29" t="s">
        <v>19</v>
      </c>
      <c r="B32" s="27">
        <v>10328</v>
      </c>
      <c r="C32" s="28">
        <v>40933</v>
      </c>
      <c r="D32" s="28">
        <v>49864</v>
      </c>
      <c r="E32" s="28">
        <v>46680</v>
      </c>
      <c r="F32" s="28">
        <v>42470</v>
      </c>
      <c r="G32" s="28">
        <v>38327</v>
      </c>
      <c r="H32" s="28">
        <v>34483</v>
      </c>
      <c r="I32" s="28">
        <v>30418</v>
      </c>
      <c r="J32" s="28">
        <v>26421</v>
      </c>
      <c r="K32" s="28">
        <v>23010</v>
      </c>
      <c r="L32" s="28">
        <v>19769</v>
      </c>
      <c r="M32" s="28">
        <v>16320</v>
      </c>
      <c r="N32" s="28">
        <v>12950</v>
      </c>
      <c r="O32" s="28">
        <v>10080</v>
      </c>
      <c r="P32" s="28">
        <v>7716</v>
      </c>
      <c r="Q32" s="28">
        <v>5635</v>
      </c>
      <c r="R32" s="28">
        <v>3794</v>
      </c>
      <c r="S32" s="28">
        <v>4484</v>
      </c>
      <c r="T32" s="25">
        <f t="shared" si="1"/>
        <v>423682</v>
      </c>
    </row>
    <row r="33" spans="1:22" ht="15">
      <c r="A33" s="29" t="s">
        <v>26</v>
      </c>
      <c r="B33" s="27">
        <v>8291</v>
      </c>
      <c r="C33" s="28">
        <v>32044</v>
      </c>
      <c r="D33" s="28">
        <v>36743</v>
      </c>
      <c r="E33" s="28">
        <v>33275</v>
      </c>
      <c r="F33" s="28">
        <v>30246</v>
      </c>
      <c r="G33" s="28">
        <v>27654</v>
      </c>
      <c r="H33" s="28">
        <v>25542</v>
      </c>
      <c r="I33" s="28">
        <v>23173</v>
      </c>
      <c r="J33" s="28">
        <v>20486</v>
      </c>
      <c r="K33" s="28">
        <v>17785</v>
      </c>
      <c r="L33" s="28">
        <v>15123</v>
      </c>
      <c r="M33" s="28">
        <v>12448</v>
      </c>
      <c r="N33" s="28">
        <v>9881</v>
      </c>
      <c r="O33" s="28">
        <v>7622</v>
      </c>
      <c r="P33" s="28">
        <v>5819</v>
      </c>
      <c r="Q33" s="28">
        <v>4443</v>
      </c>
      <c r="R33" s="28">
        <v>3276</v>
      </c>
      <c r="S33" s="28">
        <v>4396</v>
      </c>
      <c r="T33" s="25">
        <f t="shared" si="1"/>
        <v>318247</v>
      </c>
    </row>
    <row r="34" spans="1:22" ht="30" customHeight="1">
      <c r="A34" s="29" t="s">
        <v>36</v>
      </c>
      <c r="B34" s="27">
        <v>929</v>
      </c>
      <c r="C34" s="28">
        <v>3619</v>
      </c>
      <c r="D34" s="28">
        <v>4443</v>
      </c>
      <c r="E34" s="28">
        <v>4053</v>
      </c>
      <c r="F34" s="28">
        <v>3346</v>
      </c>
      <c r="G34" s="28">
        <v>2715</v>
      </c>
      <c r="H34" s="28">
        <v>2388</v>
      </c>
      <c r="I34" s="28">
        <v>2212</v>
      </c>
      <c r="J34" s="28">
        <v>1998</v>
      </c>
      <c r="K34" s="28">
        <v>1736</v>
      </c>
      <c r="L34" s="28">
        <v>1473</v>
      </c>
      <c r="M34" s="28">
        <v>1217</v>
      </c>
      <c r="N34" s="28">
        <v>995</v>
      </c>
      <c r="O34" s="28">
        <v>818</v>
      </c>
      <c r="P34" s="28">
        <v>651</v>
      </c>
      <c r="Q34" s="28">
        <v>481</v>
      </c>
      <c r="R34" s="28">
        <v>320</v>
      </c>
      <c r="S34" s="28">
        <v>360</v>
      </c>
      <c r="T34" s="25">
        <f t="shared" si="1"/>
        <v>33754</v>
      </c>
    </row>
    <row r="35" spans="1:22">
      <c r="A35" s="365" t="s">
        <v>152</v>
      </c>
    </row>
    <row r="37" spans="1:22">
      <c r="A37" s="17" t="s">
        <v>79</v>
      </c>
    </row>
    <row r="38" spans="1:22" ht="15">
      <c r="A38" s="514" t="s">
        <v>158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</row>
    <row r="39" spans="1:22" ht="15">
      <c r="A39" s="514" t="s">
        <v>180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</row>
    <row r="40" spans="1:22" ht="15" customHeight="1">
      <c r="A40" s="515" t="s">
        <v>157</v>
      </c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</row>
    <row r="41" spans="1:22" ht="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</row>
    <row r="42" spans="1:22" ht="15">
      <c r="A42" s="516" t="s">
        <v>58</v>
      </c>
      <c r="B42" s="518" t="s">
        <v>83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6" t="s">
        <v>44</v>
      </c>
      <c r="V42" s="179" t="s">
        <v>149</v>
      </c>
    </row>
    <row r="43" spans="1:22" ht="19.5" customHeight="1">
      <c r="A43" s="516"/>
      <c r="B43" s="21" t="s">
        <v>84</v>
      </c>
      <c r="C43" s="20" t="s">
        <v>85</v>
      </c>
      <c r="D43" s="20" t="s">
        <v>86</v>
      </c>
      <c r="E43" s="20" t="s">
        <v>87</v>
      </c>
      <c r="F43" s="20" t="s">
        <v>88</v>
      </c>
      <c r="G43" s="20" t="s">
        <v>89</v>
      </c>
      <c r="H43" s="20" t="s">
        <v>90</v>
      </c>
      <c r="I43" s="20" t="s">
        <v>91</v>
      </c>
      <c r="J43" s="21" t="s">
        <v>92</v>
      </c>
      <c r="K43" s="21" t="s">
        <v>93</v>
      </c>
      <c r="L43" s="21" t="s">
        <v>94</v>
      </c>
      <c r="M43" s="21" t="s">
        <v>95</v>
      </c>
      <c r="N43" s="21" t="s">
        <v>96</v>
      </c>
      <c r="O43" s="21" t="s">
        <v>97</v>
      </c>
      <c r="P43" s="21" t="s">
        <v>98</v>
      </c>
      <c r="Q43" s="21" t="s">
        <v>99</v>
      </c>
      <c r="R43" s="21" t="s">
        <v>100</v>
      </c>
      <c r="S43" s="21" t="s">
        <v>101</v>
      </c>
      <c r="T43" s="516"/>
    </row>
    <row r="44" spans="1:22" ht="15">
      <c r="A44" s="23" t="s">
        <v>66</v>
      </c>
      <c r="B44" s="25">
        <v>340137</v>
      </c>
      <c r="C44" s="25">
        <v>1354679</v>
      </c>
      <c r="D44" s="25">
        <v>1647886</v>
      </c>
      <c r="E44" s="25">
        <v>1563804</v>
      </c>
      <c r="F44" s="25">
        <v>1450240</v>
      </c>
      <c r="G44" s="25">
        <v>1327741</v>
      </c>
      <c r="H44" s="25">
        <v>1219448</v>
      </c>
      <c r="I44" s="25">
        <v>1108251</v>
      </c>
      <c r="J44" s="25">
        <v>985799</v>
      </c>
      <c r="K44" s="25">
        <v>872314</v>
      </c>
      <c r="L44" s="25">
        <v>767987</v>
      </c>
      <c r="M44" s="25">
        <v>656158</v>
      </c>
      <c r="N44" s="25">
        <v>538666</v>
      </c>
      <c r="O44" s="25">
        <v>430165</v>
      </c>
      <c r="P44" s="25">
        <v>335970</v>
      </c>
      <c r="Q44" s="25">
        <v>253790</v>
      </c>
      <c r="R44" s="25">
        <v>182358</v>
      </c>
      <c r="S44" s="25">
        <v>231038</v>
      </c>
      <c r="T44" s="25">
        <v>15266431</v>
      </c>
    </row>
    <row r="45" spans="1:22" ht="15">
      <c r="A45" s="26" t="s">
        <v>9</v>
      </c>
      <c r="B45" s="28">
        <v>16106</v>
      </c>
      <c r="C45" s="28">
        <v>63095</v>
      </c>
      <c r="D45" s="28">
        <v>77794</v>
      </c>
      <c r="E45" s="28">
        <v>76722</v>
      </c>
      <c r="F45" s="28">
        <v>75598</v>
      </c>
      <c r="G45" s="28">
        <v>71589</v>
      </c>
      <c r="H45" s="28">
        <v>63215</v>
      </c>
      <c r="I45" s="28">
        <v>53058</v>
      </c>
      <c r="J45" s="28">
        <v>44681</v>
      </c>
      <c r="K45" s="28">
        <v>39126</v>
      </c>
      <c r="L45" s="28">
        <v>34925</v>
      </c>
      <c r="M45" s="28">
        <v>30511</v>
      </c>
      <c r="N45" s="28">
        <v>25881</v>
      </c>
      <c r="O45" s="28">
        <v>21814</v>
      </c>
      <c r="P45" s="28">
        <v>18195</v>
      </c>
      <c r="Q45" s="28">
        <v>14524</v>
      </c>
      <c r="R45" s="28">
        <v>10998</v>
      </c>
      <c r="S45" s="28">
        <v>15661</v>
      </c>
      <c r="T45" s="25">
        <f t="shared" ref="T45:T51" si="2">SUM(B45:S45)</f>
        <v>753493</v>
      </c>
    </row>
    <row r="46" spans="1:22" ht="15">
      <c r="A46" s="26" t="s">
        <v>57</v>
      </c>
      <c r="B46" s="28">
        <v>4799</v>
      </c>
      <c r="C46" s="28">
        <v>19680</v>
      </c>
      <c r="D46" s="28">
        <v>23407</v>
      </c>
      <c r="E46" s="28">
        <v>21647</v>
      </c>
      <c r="F46" s="28">
        <v>18707</v>
      </c>
      <c r="G46" s="28">
        <v>15098</v>
      </c>
      <c r="H46" s="28">
        <v>12419</v>
      </c>
      <c r="I46" s="28">
        <v>11018</v>
      </c>
      <c r="J46" s="28">
        <v>10168</v>
      </c>
      <c r="K46" s="28">
        <v>9444</v>
      </c>
      <c r="L46" s="28">
        <v>8634</v>
      </c>
      <c r="M46" s="28">
        <v>7679</v>
      </c>
      <c r="N46" s="28">
        <v>6757</v>
      </c>
      <c r="O46" s="28">
        <v>6135</v>
      </c>
      <c r="P46" s="28">
        <v>5581</v>
      </c>
      <c r="Q46" s="28">
        <v>4675</v>
      </c>
      <c r="R46" s="28">
        <v>3481</v>
      </c>
      <c r="S46" s="28">
        <v>4360</v>
      </c>
      <c r="T46" s="25">
        <f t="shared" si="2"/>
        <v>193689</v>
      </c>
    </row>
    <row r="47" spans="1:22" ht="15">
      <c r="A47" s="26" t="s">
        <v>11</v>
      </c>
      <c r="B47" s="28">
        <v>5565</v>
      </c>
      <c r="C47" s="28">
        <v>22646</v>
      </c>
      <c r="D47" s="28">
        <v>27683</v>
      </c>
      <c r="E47" s="28">
        <v>26810</v>
      </c>
      <c r="F47" s="28">
        <v>25136</v>
      </c>
      <c r="G47" s="28">
        <v>21706</v>
      </c>
      <c r="H47" s="28">
        <v>17587</v>
      </c>
      <c r="I47" s="28">
        <v>14382</v>
      </c>
      <c r="J47" s="28">
        <v>12411</v>
      </c>
      <c r="K47" s="28">
        <v>11233</v>
      </c>
      <c r="L47" s="28">
        <v>10233</v>
      </c>
      <c r="M47" s="28">
        <v>9122</v>
      </c>
      <c r="N47" s="28">
        <v>8047</v>
      </c>
      <c r="O47" s="28">
        <v>7177</v>
      </c>
      <c r="P47" s="28">
        <v>6306</v>
      </c>
      <c r="Q47" s="28">
        <v>5147</v>
      </c>
      <c r="R47" s="28">
        <v>3856</v>
      </c>
      <c r="S47" s="28">
        <v>5201</v>
      </c>
      <c r="T47" s="25">
        <f t="shared" si="2"/>
        <v>240248</v>
      </c>
    </row>
    <row r="48" spans="1:22" ht="15">
      <c r="A48" s="26" t="s">
        <v>12</v>
      </c>
      <c r="B48" s="28">
        <v>3459</v>
      </c>
      <c r="C48" s="28">
        <v>14167</v>
      </c>
      <c r="D48" s="28">
        <v>18056</v>
      </c>
      <c r="E48" s="28">
        <v>17889</v>
      </c>
      <c r="F48" s="28">
        <v>16307</v>
      </c>
      <c r="G48" s="28">
        <v>14212</v>
      </c>
      <c r="H48" s="28">
        <v>12842</v>
      </c>
      <c r="I48" s="28">
        <v>12040</v>
      </c>
      <c r="J48" s="28">
        <v>11282</v>
      </c>
      <c r="K48" s="28">
        <v>10328</v>
      </c>
      <c r="L48" s="28">
        <v>8973</v>
      </c>
      <c r="M48" s="28">
        <v>7425</v>
      </c>
      <c r="N48" s="28">
        <v>6169</v>
      </c>
      <c r="O48" s="28">
        <v>5358</v>
      </c>
      <c r="P48" s="28">
        <v>4683</v>
      </c>
      <c r="Q48" s="28">
        <v>3875</v>
      </c>
      <c r="R48" s="28">
        <v>2923</v>
      </c>
      <c r="S48" s="28">
        <v>3422</v>
      </c>
      <c r="T48" s="25">
        <f t="shared" si="2"/>
        <v>173410</v>
      </c>
    </row>
    <row r="49" spans="1:20" ht="15">
      <c r="A49" s="26" t="s">
        <v>13</v>
      </c>
      <c r="B49" s="28">
        <v>10778</v>
      </c>
      <c r="C49" s="28">
        <v>42488</v>
      </c>
      <c r="D49" s="28">
        <v>50504</v>
      </c>
      <c r="E49" s="28">
        <v>47101</v>
      </c>
      <c r="F49" s="28">
        <v>42543</v>
      </c>
      <c r="G49" s="28">
        <v>36996</v>
      </c>
      <c r="H49" s="28">
        <v>32166</v>
      </c>
      <c r="I49" s="28">
        <v>28241</v>
      </c>
      <c r="J49" s="28">
        <v>24711</v>
      </c>
      <c r="K49" s="28">
        <v>21588</v>
      </c>
      <c r="L49" s="28">
        <v>18829</v>
      </c>
      <c r="M49" s="28">
        <v>16232</v>
      </c>
      <c r="N49" s="28">
        <v>13940</v>
      </c>
      <c r="O49" s="28">
        <v>12161</v>
      </c>
      <c r="P49" s="28">
        <v>10537</v>
      </c>
      <c r="Q49" s="28">
        <v>8556</v>
      </c>
      <c r="R49" s="28">
        <v>6333</v>
      </c>
      <c r="S49" s="28">
        <v>7539</v>
      </c>
      <c r="T49" s="25">
        <f t="shared" si="2"/>
        <v>431243</v>
      </c>
    </row>
    <row r="50" spans="1:20" ht="15">
      <c r="A50" s="29" t="s">
        <v>14</v>
      </c>
      <c r="B50" s="28">
        <v>10874</v>
      </c>
      <c r="C50" s="28">
        <v>43474</v>
      </c>
      <c r="D50" s="28">
        <v>53196</v>
      </c>
      <c r="E50" s="28">
        <v>51277</v>
      </c>
      <c r="F50" s="28">
        <v>47860</v>
      </c>
      <c r="G50" s="28">
        <v>41910</v>
      </c>
      <c r="H50" s="28">
        <v>35299</v>
      </c>
      <c r="I50" s="28">
        <v>30050</v>
      </c>
      <c r="J50" s="28">
        <v>26478</v>
      </c>
      <c r="K50" s="28">
        <v>24040</v>
      </c>
      <c r="L50" s="28">
        <v>21904</v>
      </c>
      <c r="M50" s="28">
        <v>19706</v>
      </c>
      <c r="N50" s="28">
        <v>17571</v>
      </c>
      <c r="O50" s="28">
        <v>15560</v>
      </c>
      <c r="P50" s="28">
        <v>13382</v>
      </c>
      <c r="Q50" s="28">
        <v>10874</v>
      </c>
      <c r="R50" s="28">
        <v>8192</v>
      </c>
      <c r="S50" s="28">
        <v>9851</v>
      </c>
      <c r="T50" s="25">
        <f t="shared" si="2"/>
        <v>481498</v>
      </c>
    </row>
    <row r="51" spans="1:20" ht="15">
      <c r="A51" s="29" t="s">
        <v>21</v>
      </c>
      <c r="B51" s="28">
        <v>13396</v>
      </c>
      <c r="C51" s="28">
        <v>53349</v>
      </c>
      <c r="D51" s="28">
        <v>65987</v>
      </c>
      <c r="E51" s="28">
        <v>64007</v>
      </c>
      <c r="F51" s="28">
        <v>60057</v>
      </c>
      <c r="G51" s="28">
        <v>55246</v>
      </c>
      <c r="H51" s="28">
        <v>51188</v>
      </c>
      <c r="I51" s="28">
        <v>47063</v>
      </c>
      <c r="J51" s="28">
        <v>42449</v>
      </c>
      <c r="K51" s="28">
        <v>37991</v>
      </c>
      <c r="L51" s="28">
        <v>33449</v>
      </c>
      <c r="M51" s="28">
        <v>28335</v>
      </c>
      <c r="N51" s="28">
        <v>23041</v>
      </c>
      <c r="O51" s="28">
        <v>18200</v>
      </c>
      <c r="P51" s="28">
        <v>13967</v>
      </c>
      <c r="Q51" s="28">
        <v>10355</v>
      </c>
      <c r="R51" s="28">
        <v>7350</v>
      </c>
      <c r="S51" s="28">
        <v>9051</v>
      </c>
      <c r="T51" s="25">
        <f t="shared" si="2"/>
        <v>634481</v>
      </c>
    </row>
    <row r="52" spans="1:20" ht="15">
      <c r="A52" s="29" t="s">
        <v>22</v>
      </c>
      <c r="B52" s="28">
        <v>14124</v>
      </c>
      <c r="C52" s="28">
        <v>56394</v>
      </c>
      <c r="D52" s="28">
        <v>66729</v>
      </c>
      <c r="E52" s="28">
        <v>60338</v>
      </c>
      <c r="F52" s="28">
        <v>51771</v>
      </c>
      <c r="G52" s="28">
        <v>43474</v>
      </c>
      <c r="H52" s="28">
        <v>37788</v>
      </c>
      <c r="I52" s="28">
        <v>33391</v>
      </c>
      <c r="J52" s="28">
        <v>29167</v>
      </c>
      <c r="K52" s="28">
        <v>25683</v>
      </c>
      <c r="L52" s="28">
        <v>22727</v>
      </c>
      <c r="M52" s="28">
        <v>19545</v>
      </c>
      <c r="N52" s="28">
        <v>16024</v>
      </c>
      <c r="O52" s="28">
        <v>12685</v>
      </c>
      <c r="P52" s="28">
        <v>9814</v>
      </c>
      <c r="Q52" s="28">
        <v>7146</v>
      </c>
      <c r="R52" s="28">
        <v>4602</v>
      </c>
      <c r="S52" s="28">
        <v>5015</v>
      </c>
      <c r="T52" s="25">
        <f>SUM(B52:S52)</f>
        <v>516417</v>
      </c>
    </row>
    <row r="53" spans="1:20" ht="15">
      <c r="A53" s="26" t="s">
        <v>23</v>
      </c>
      <c r="B53" s="28">
        <v>81263</v>
      </c>
      <c r="C53" s="28">
        <v>324139</v>
      </c>
      <c r="D53" s="28">
        <v>394867</v>
      </c>
      <c r="E53" s="28">
        <v>374576</v>
      </c>
      <c r="F53" s="28">
        <v>351215</v>
      </c>
      <c r="G53" s="28">
        <v>331119</v>
      </c>
      <c r="H53" s="28">
        <v>315611</v>
      </c>
      <c r="I53" s="28">
        <v>294909</v>
      </c>
      <c r="J53" s="28">
        <v>265649</v>
      </c>
      <c r="K53" s="28">
        <v>235825</v>
      </c>
      <c r="L53" s="28">
        <v>208523</v>
      </c>
      <c r="M53" s="28">
        <v>178423</v>
      </c>
      <c r="N53" s="28">
        <v>143947</v>
      </c>
      <c r="O53" s="28">
        <v>109648</v>
      </c>
      <c r="P53" s="28">
        <v>80179</v>
      </c>
      <c r="Q53" s="28">
        <v>57537</v>
      </c>
      <c r="R53" s="28">
        <v>40660</v>
      </c>
      <c r="S53" s="28">
        <v>52229</v>
      </c>
      <c r="T53" s="25">
        <f t="shared" ref="T53:T69" si="3">SUM(B53:S53)</f>
        <v>3840319</v>
      </c>
    </row>
    <row r="54" spans="1:20" ht="15">
      <c r="A54" s="26" t="s">
        <v>15</v>
      </c>
      <c r="B54" s="28">
        <v>9261</v>
      </c>
      <c r="C54" s="28">
        <v>36858</v>
      </c>
      <c r="D54" s="28">
        <v>46342</v>
      </c>
      <c r="E54" s="28">
        <v>44872</v>
      </c>
      <c r="F54" s="28">
        <v>40897</v>
      </c>
      <c r="G54" s="28">
        <v>35911</v>
      </c>
      <c r="H54" s="28">
        <v>31595</v>
      </c>
      <c r="I54" s="28">
        <v>28124</v>
      </c>
      <c r="J54" s="28">
        <v>25258</v>
      </c>
      <c r="K54" s="28">
        <v>22852</v>
      </c>
      <c r="L54" s="28">
        <v>20225</v>
      </c>
      <c r="M54" s="28">
        <v>17176</v>
      </c>
      <c r="N54" s="28">
        <v>14448</v>
      </c>
      <c r="O54" s="28">
        <v>12437</v>
      </c>
      <c r="P54" s="28">
        <v>10626</v>
      </c>
      <c r="Q54" s="28">
        <v>8576</v>
      </c>
      <c r="R54" s="28">
        <v>6425</v>
      </c>
      <c r="S54" s="28">
        <v>8036</v>
      </c>
      <c r="T54" s="25">
        <f t="shared" si="3"/>
        <v>419919</v>
      </c>
    </row>
    <row r="55" spans="1:20" ht="15">
      <c r="A55" s="26" t="s">
        <v>16</v>
      </c>
      <c r="B55" s="28">
        <v>10354</v>
      </c>
      <c r="C55" s="28">
        <v>41231</v>
      </c>
      <c r="D55" s="28">
        <v>51614</v>
      </c>
      <c r="E55" s="28">
        <v>50728</v>
      </c>
      <c r="F55" s="28">
        <v>47191</v>
      </c>
      <c r="G55" s="28">
        <v>40922</v>
      </c>
      <c r="H55" s="28">
        <v>34422</v>
      </c>
      <c r="I55" s="28">
        <v>29347</v>
      </c>
      <c r="J55" s="28">
        <v>25803</v>
      </c>
      <c r="K55" s="28">
        <v>23613</v>
      </c>
      <c r="L55" s="28">
        <v>21962</v>
      </c>
      <c r="M55" s="28">
        <v>19925</v>
      </c>
      <c r="N55" s="28">
        <v>17514</v>
      </c>
      <c r="O55" s="28">
        <v>15236</v>
      </c>
      <c r="P55" s="28">
        <v>13144</v>
      </c>
      <c r="Q55" s="28">
        <v>10893</v>
      </c>
      <c r="R55" s="28">
        <v>8345</v>
      </c>
      <c r="S55" s="28">
        <v>11087</v>
      </c>
      <c r="T55" s="25">
        <f t="shared" si="3"/>
        <v>473331</v>
      </c>
    </row>
    <row r="56" spans="1:20" ht="15">
      <c r="A56" s="29" t="s">
        <v>24</v>
      </c>
      <c r="B56" s="28">
        <v>19764</v>
      </c>
      <c r="C56" s="28">
        <v>78328</v>
      </c>
      <c r="D56" s="28">
        <v>94134</v>
      </c>
      <c r="E56" s="28">
        <v>88152</v>
      </c>
      <c r="F56" s="28">
        <v>78943</v>
      </c>
      <c r="G56" s="28">
        <v>68964</v>
      </c>
      <c r="H56" s="28">
        <v>62172</v>
      </c>
      <c r="I56" s="28">
        <v>57232</v>
      </c>
      <c r="J56" s="28">
        <v>51967</v>
      </c>
      <c r="K56" s="28">
        <v>46236</v>
      </c>
      <c r="L56" s="28">
        <v>40165</v>
      </c>
      <c r="M56" s="28">
        <v>33778</v>
      </c>
      <c r="N56" s="28">
        <v>27557</v>
      </c>
      <c r="O56" s="28">
        <v>21940</v>
      </c>
      <c r="P56" s="28">
        <v>16959</v>
      </c>
      <c r="Q56" s="28">
        <v>12549</v>
      </c>
      <c r="R56" s="28">
        <v>8690</v>
      </c>
      <c r="S56" s="28">
        <v>10146</v>
      </c>
      <c r="T56" s="25">
        <f t="shared" si="3"/>
        <v>817676</v>
      </c>
    </row>
    <row r="57" spans="1:20" ht="15">
      <c r="A57" s="26" t="s">
        <v>25</v>
      </c>
      <c r="B57" s="28">
        <v>31760</v>
      </c>
      <c r="C57" s="28">
        <v>128038</v>
      </c>
      <c r="D57" s="28">
        <v>159831</v>
      </c>
      <c r="E57" s="28">
        <v>154987</v>
      </c>
      <c r="F57" s="28">
        <v>139479</v>
      </c>
      <c r="G57" s="28">
        <v>120797</v>
      </c>
      <c r="H57" s="28">
        <v>107876</v>
      </c>
      <c r="I57" s="28">
        <v>99191</v>
      </c>
      <c r="J57" s="28">
        <v>91252</v>
      </c>
      <c r="K57" s="28">
        <v>82370</v>
      </c>
      <c r="L57" s="28">
        <v>72162</v>
      </c>
      <c r="M57" s="28">
        <v>61507</v>
      </c>
      <c r="N57" s="28">
        <v>51033</v>
      </c>
      <c r="O57" s="28">
        <v>40726</v>
      </c>
      <c r="P57" s="28">
        <v>31282</v>
      </c>
      <c r="Q57" s="28">
        <v>23673</v>
      </c>
      <c r="R57" s="28">
        <v>17388</v>
      </c>
      <c r="S57" s="28">
        <v>22907</v>
      </c>
      <c r="T57" s="25">
        <f t="shared" si="3"/>
        <v>1436259</v>
      </c>
    </row>
    <row r="58" spans="1:20" ht="28.5">
      <c r="A58" s="29" t="s">
        <v>28</v>
      </c>
      <c r="B58" s="28">
        <v>4962</v>
      </c>
      <c r="C58" s="28">
        <v>19743</v>
      </c>
      <c r="D58" s="28">
        <v>23091</v>
      </c>
      <c r="E58" s="28">
        <v>20063</v>
      </c>
      <c r="F58" s="28">
        <v>16729</v>
      </c>
      <c r="G58" s="28">
        <v>13650</v>
      </c>
      <c r="H58" s="28">
        <v>11195</v>
      </c>
      <c r="I58" s="28">
        <v>9236</v>
      </c>
      <c r="J58" s="28">
        <v>7763</v>
      </c>
      <c r="K58" s="28">
        <v>6729</v>
      </c>
      <c r="L58" s="28">
        <v>5802</v>
      </c>
      <c r="M58" s="28">
        <v>4787</v>
      </c>
      <c r="N58" s="28">
        <v>3833</v>
      </c>
      <c r="O58" s="28">
        <v>3118</v>
      </c>
      <c r="P58" s="28">
        <v>2494</v>
      </c>
      <c r="Q58" s="28">
        <v>1814</v>
      </c>
      <c r="R58" s="28">
        <v>1162</v>
      </c>
      <c r="S58" s="28">
        <v>1380</v>
      </c>
      <c r="T58" s="25">
        <f t="shared" si="3"/>
        <v>157551</v>
      </c>
    </row>
    <row r="59" spans="1:20" ht="15">
      <c r="A59" s="29" t="s">
        <v>29</v>
      </c>
      <c r="B59" s="28">
        <v>3145</v>
      </c>
      <c r="C59" s="28">
        <v>12288</v>
      </c>
      <c r="D59" s="28">
        <v>14945</v>
      </c>
      <c r="E59" s="28">
        <v>13478</v>
      </c>
      <c r="F59" s="28">
        <v>11427</v>
      </c>
      <c r="G59" s="28">
        <v>9546</v>
      </c>
      <c r="H59" s="28">
        <v>8298</v>
      </c>
      <c r="I59" s="28">
        <v>7318</v>
      </c>
      <c r="J59" s="28">
        <v>6245</v>
      </c>
      <c r="K59" s="28">
        <v>5240</v>
      </c>
      <c r="L59" s="28">
        <v>4413</v>
      </c>
      <c r="M59" s="28">
        <v>3634</v>
      </c>
      <c r="N59" s="28">
        <v>2881</v>
      </c>
      <c r="O59" s="28">
        <v>2235</v>
      </c>
      <c r="P59" s="28">
        <v>1707</v>
      </c>
      <c r="Q59" s="28">
        <v>1208</v>
      </c>
      <c r="R59" s="28">
        <v>744</v>
      </c>
      <c r="S59" s="28">
        <v>762</v>
      </c>
      <c r="T59" s="25">
        <f t="shared" si="3"/>
        <v>109514</v>
      </c>
    </row>
    <row r="60" spans="1:20" ht="15">
      <c r="A60" s="26" t="s">
        <v>30</v>
      </c>
      <c r="B60" s="28">
        <v>2458</v>
      </c>
      <c r="C60" s="28">
        <v>9584</v>
      </c>
      <c r="D60" s="28">
        <v>11617</v>
      </c>
      <c r="E60" s="28">
        <v>10647</v>
      </c>
      <c r="F60" s="28">
        <v>9338</v>
      </c>
      <c r="G60" s="28">
        <v>8059</v>
      </c>
      <c r="H60" s="28">
        <v>6981</v>
      </c>
      <c r="I60" s="28">
        <v>6054</v>
      </c>
      <c r="J60" s="28">
        <v>5179</v>
      </c>
      <c r="K60" s="28">
        <v>4343</v>
      </c>
      <c r="L60" s="28">
        <v>3587</v>
      </c>
      <c r="M60" s="28">
        <v>2930</v>
      </c>
      <c r="N60" s="28">
        <v>2365</v>
      </c>
      <c r="O60" s="28">
        <v>1884</v>
      </c>
      <c r="P60" s="28">
        <v>1448</v>
      </c>
      <c r="Q60" s="28">
        <v>1034</v>
      </c>
      <c r="R60" s="28">
        <v>694</v>
      </c>
      <c r="S60" s="28">
        <v>851</v>
      </c>
      <c r="T60" s="25">
        <f t="shared" si="3"/>
        <v>89053</v>
      </c>
    </row>
    <row r="61" spans="1:20" ht="15">
      <c r="A61" s="26" t="s">
        <v>17</v>
      </c>
      <c r="B61" s="28">
        <v>55079</v>
      </c>
      <c r="C61" s="28">
        <v>219620</v>
      </c>
      <c r="D61" s="28">
        <v>265425</v>
      </c>
      <c r="E61" s="28">
        <v>251324</v>
      </c>
      <c r="F61" s="28">
        <v>244387</v>
      </c>
      <c r="G61" s="28">
        <v>241671</v>
      </c>
      <c r="H61" s="28">
        <v>235877</v>
      </c>
      <c r="I61" s="28">
        <v>219773</v>
      </c>
      <c r="J61" s="28">
        <v>193475</v>
      </c>
      <c r="K61" s="28">
        <v>168115</v>
      </c>
      <c r="L61" s="28">
        <v>147272</v>
      </c>
      <c r="M61" s="28">
        <v>125225</v>
      </c>
      <c r="N61" s="28">
        <v>101089</v>
      </c>
      <c r="O61" s="28">
        <v>78824</v>
      </c>
      <c r="P61" s="28">
        <v>60116</v>
      </c>
      <c r="Q61" s="28">
        <v>44304</v>
      </c>
      <c r="R61" s="28">
        <v>31384</v>
      </c>
      <c r="S61" s="28">
        <v>40549</v>
      </c>
      <c r="T61" s="25">
        <f t="shared" si="3"/>
        <v>2723509</v>
      </c>
    </row>
    <row r="62" spans="1:20" ht="15">
      <c r="A62" s="29" t="s">
        <v>18</v>
      </c>
      <c r="B62" s="28">
        <v>10544</v>
      </c>
      <c r="C62" s="28">
        <v>41879</v>
      </c>
      <c r="D62" s="28">
        <v>51801</v>
      </c>
      <c r="E62" s="28">
        <v>50792</v>
      </c>
      <c r="F62" s="28">
        <v>49405</v>
      </c>
      <c r="G62" s="28">
        <v>47050</v>
      </c>
      <c r="H62" s="28">
        <v>43441</v>
      </c>
      <c r="I62" s="28">
        <v>39026</v>
      </c>
      <c r="J62" s="28">
        <v>34516</v>
      </c>
      <c r="K62" s="28">
        <v>30626</v>
      </c>
      <c r="L62" s="28">
        <v>27144</v>
      </c>
      <c r="M62" s="28">
        <v>23443</v>
      </c>
      <c r="N62" s="28">
        <v>19762</v>
      </c>
      <c r="O62" s="28">
        <v>16652</v>
      </c>
      <c r="P62" s="28">
        <v>13938</v>
      </c>
      <c r="Q62" s="28">
        <v>11220</v>
      </c>
      <c r="R62" s="28">
        <v>8487</v>
      </c>
      <c r="S62" s="28">
        <v>10929</v>
      </c>
      <c r="T62" s="25">
        <f t="shared" si="3"/>
        <v>530655</v>
      </c>
    </row>
    <row r="63" spans="1:20" ht="28.5">
      <c r="A63" s="29" t="s">
        <v>31</v>
      </c>
      <c r="B63" s="28">
        <v>2799</v>
      </c>
      <c r="C63" s="28">
        <v>11006</v>
      </c>
      <c r="D63" s="28">
        <v>13041</v>
      </c>
      <c r="E63" s="28">
        <v>11991</v>
      </c>
      <c r="F63" s="28">
        <v>10415</v>
      </c>
      <c r="G63" s="28">
        <v>8641</v>
      </c>
      <c r="H63" s="28">
        <v>7128</v>
      </c>
      <c r="I63" s="28">
        <v>5928</v>
      </c>
      <c r="J63" s="28">
        <v>5082</v>
      </c>
      <c r="K63" s="28">
        <v>4524</v>
      </c>
      <c r="L63" s="28">
        <v>3971</v>
      </c>
      <c r="M63" s="28">
        <v>3337</v>
      </c>
      <c r="N63" s="28">
        <v>2728</v>
      </c>
      <c r="O63" s="28">
        <v>2204</v>
      </c>
      <c r="P63" s="28">
        <v>1739</v>
      </c>
      <c r="Q63" s="28">
        <v>1286</v>
      </c>
      <c r="R63" s="28">
        <v>863</v>
      </c>
      <c r="S63" s="28">
        <v>993</v>
      </c>
      <c r="T63" s="25">
        <f t="shared" si="3"/>
        <v>97676</v>
      </c>
    </row>
    <row r="64" spans="1:20" ht="15">
      <c r="A64" s="29" t="s">
        <v>35</v>
      </c>
      <c r="B64" s="28">
        <v>567</v>
      </c>
      <c r="C64" s="28">
        <v>2248</v>
      </c>
      <c r="D64" s="28">
        <v>2664</v>
      </c>
      <c r="E64" s="28">
        <v>2456</v>
      </c>
      <c r="F64" s="28">
        <v>2280</v>
      </c>
      <c r="G64" s="28">
        <v>2279</v>
      </c>
      <c r="H64" s="28">
        <v>2319</v>
      </c>
      <c r="I64" s="28">
        <v>2235</v>
      </c>
      <c r="J64" s="28">
        <v>2052</v>
      </c>
      <c r="K64" s="28">
        <v>1859</v>
      </c>
      <c r="L64" s="28">
        <v>1596</v>
      </c>
      <c r="M64" s="28">
        <v>1238</v>
      </c>
      <c r="N64" s="28">
        <v>904</v>
      </c>
      <c r="O64" s="28">
        <v>667</v>
      </c>
      <c r="P64" s="28">
        <v>476</v>
      </c>
      <c r="Q64" s="28">
        <v>318</v>
      </c>
      <c r="R64" s="28">
        <v>202</v>
      </c>
      <c r="S64" s="28">
        <v>216</v>
      </c>
      <c r="T64" s="25">
        <f t="shared" si="3"/>
        <v>26576</v>
      </c>
    </row>
    <row r="65" spans="1:20" ht="15">
      <c r="A65" s="26" t="s">
        <v>32</v>
      </c>
      <c r="B65" s="28">
        <v>4764</v>
      </c>
      <c r="C65" s="28">
        <v>19058</v>
      </c>
      <c r="D65" s="28">
        <v>23384</v>
      </c>
      <c r="E65" s="28">
        <v>21548</v>
      </c>
      <c r="F65" s="28">
        <v>18906</v>
      </c>
      <c r="G65" s="28">
        <v>16815</v>
      </c>
      <c r="H65" s="28">
        <v>15326</v>
      </c>
      <c r="I65" s="28">
        <v>13659</v>
      </c>
      <c r="J65" s="28">
        <v>11762</v>
      </c>
      <c r="K65" s="28">
        <v>10025</v>
      </c>
      <c r="L65" s="28">
        <v>8361</v>
      </c>
      <c r="M65" s="28">
        <v>6603</v>
      </c>
      <c r="N65" s="28">
        <v>4987</v>
      </c>
      <c r="O65" s="28">
        <v>3755</v>
      </c>
      <c r="P65" s="28">
        <v>2836</v>
      </c>
      <c r="Q65" s="28">
        <v>1998</v>
      </c>
      <c r="R65" s="28">
        <v>1193</v>
      </c>
      <c r="S65" s="28">
        <v>1092</v>
      </c>
      <c r="T65" s="25">
        <f t="shared" si="3"/>
        <v>186072</v>
      </c>
    </row>
    <row r="66" spans="1:20" ht="15">
      <c r="A66" s="26" t="s">
        <v>33</v>
      </c>
      <c r="B66" s="28">
        <v>4514</v>
      </c>
      <c r="C66" s="28">
        <v>17659</v>
      </c>
      <c r="D66" s="28">
        <v>18819</v>
      </c>
      <c r="E66" s="28">
        <v>16392</v>
      </c>
      <c r="F66" s="28">
        <v>14043</v>
      </c>
      <c r="G66" s="28">
        <v>12448</v>
      </c>
      <c r="H66" s="28">
        <v>11359</v>
      </c>
      <c r="I66" s="28">
        <v>9966</v>
      </c>
      <c r="J66" s="28">
        <v>8363</v>
      </c>
      <c r="K66" s="28">
        <v>6929</v>
      </c>
      <c r="L66" s="28">
        <v>5667</v>
      </c>
      <c r="M66" s="28">
        <v>4448</v>
      </c>
      <c r="N66" s="28">
        <v>3299</v>
      </c>
      <c r="O66" s="28">
        <v>2398</v>
      </c>
      <c r="P66" s="28">
        <v>1763</v>
      </c>
      <c r="Q66" s="28">
        <v>1245</v>
      </c>
      <c r="R66" s="28">
        <v>749</v>
      </c>
      <c r="S66" s="28">
        <v>602</v>
      </c>
      <c r="T66" s="25">
        <f t="shared" si="3"/>
        <v>140663</v>
      </c>
    </row>
    <row r="67" spans="1:20" ht="42.75">
      <c r="A67" s="29" t="s">
        <v>19</v>
      </c>
      <c r="B67" s="28">
        <v>10326</v>
      </c>
      <c r="C67" s="28">
        <v>40772</v>
      </c>
      <c r="D67" s="28">
        <v>50328</v>
      </c>
      <c r="E67" s="28">
        <v>47518</v>
      </c>
      <c r="F67" s="28">
        <v>43208</v>
      </c>
      <c r="G67" s="28">
        <v>38908</v>
      </c>
      <c r="H67" s="28">
        <v>35244</v>
      </c>
      <c r="I67" s="28">
        <v>31377</v>
      </c>
      <c r="J67" s="28">
        <v>27260</v>
      </c>
      <c r="K67" s="28">
        <v>23688</v>
      </c>
      <c r="L67" s="28">
        <v>20420</v>
      </c>
      <c r="M67" s="28">
        <v>16987</v>
      </c>
      <c r="N67" s="28">
        <v>13534</v>
      </c>
      <c r="O67" s="28">
        <v>10511</v>
      </c>
      <c r="P67" s="28">
        <v>8041</v>
      </c>
      <c r="Q67" s="28">
        <v>5893</v>
      </c>
      <c r="R67" s="28">
        <v>3955</v>
      </c>
      <c r="S67" s="28">
        <v>4446</v>
      </c>
      <c r="T67" s="25">
        <f t="shared" si="3"/>
        <v>432416</v>
      </c>
    </row>
    <row r="68" spans="1:20" ht="15">
      <c r="A68" s="29" t="s">
        <v>26</v>
      </c>
      <c r="B68" s="28">
        <v>8377</v>
      </c>
      <c r="C68" s="28">
        <v>32621</v>
      </c>
      <c r="D68" s="28">
        <v>37573</v>
      </c>
      <c r="E68" s="28">
        <v>34011</v>
      </c>
      <c r="F68" s="28">
        <v>30887</v>
      </c>
      <c r="G68" s="28">
        <v>28175</v>
      </c>
      <c r="H68" s="28">
        <v>26045</v>
      </c>
      <c r="I68" s="28">
        <v>23749</v>
      </c>
      <c r="J68" s="28">
        <v>21082</v>
      </c>
      <c r="K68" s="28">
        <v>18349</v>
      </c>
      <c r="L68" s="28">
        <v>15669</v>
      </c>
      <c r="M68" s="28">
        <v>12965</v>
      </c>
      <c r="N68" s="28">
        <v>10339</v>
      </c>
      <c r="O68" s="28">
        <v>7989</v>
      </c>
      <c r="P68" s="28">
        <v>6068</v>
      </c>
      <c r="Q68" s="28">
        <v>4581</v>
      </c>
      <c r="R68" s="28">
        <v>3357</v>
      </c>
      <c r="S68" s="28">
        <v>4378</v>
      </c>
      <c r="T68" s="25">
        <f t="shared" si="3"/>
        <v>326215</v>
      </c>
    </row>
    <row r="69" spans="1:20" ht="28.5">
      <c r="A69" s="29" t="s">
        <v>36</v>
      </c>
      <c r="B69" s="28">
        <v>942</v>
      </c>
      <c r="C69" s="28">
        <v>3640</v>
      </c>
      <c r="D69" s="28">
        <v>4474</v>
      </c>
      <c r="E69" s="28">
        <v>4164</v>
      </c>
      <c r="F69" s="28">
        <v>3496</v>
      </c>
      <c r="G69" s="28">
        <v>2817</v>
      </c>
      <c r="H69" s="28">
        <v>2432</v>
      </c>
      <c r="I69" s="28">
        <v>2241</v>
      </c>
      <c r="J69" s="28">
        <v>2041</v>
      </c>
      <c r="K69" s="28">
        <v>1786</v>
      </c>
      <c r="L69" s="28">
        <v>1519</v>
      </c>
      <c r="M69" s="28">
        <v>1262</v>
      </c>
      <c r="N69" s="28">
        <v>1028</v>
      </c>
      <c r="O69" s="28">
        <v>839</v>
      </c>
      <c r="P69" s="28">
        <v>670</v>
      </c>
      <c r="Q69" s="28">
        <v>500</v>
      </c>
      <c r="R69" s="28">
        <v>335</v>
      </c>
      <c r="S69" s="28">
        <v>361</v>
      </c>
      <c r="T69" s="25">
        <f t="shared" si="3"/>
        <v>34547</v>
      </c>
    </row>
    <row r="70" spans="1:20">
      <c r="A70" s="365" t="s">
        <v>152</v>
      </c>
    </row>
  </sheetData>
  <mergeCells count="12">
    <mergeCell ref="A40:T40"/>
    <mergeCell ref="A42:A43"/>
    <mergeCell ref="B42:S42"/>
    <mergeCell ref="T42:T43"/>
    <mergeCell ref="A4:T4"/>
    <mergeCell ref="A39:T39"/>
    <mergeCell ref="A38:T38"/>
    <mergeCell ref="A3:T3"/>
    <mergeCell ref="A5:T5"/>
    <mergeCell ref="A7:A8"/>
    <mergeCell ref="B7:S7"/>
    <mergeCell ref="T7:T8"/>
  </mergeCells>
  <hyperlinks>
    <hyperlink ref="V7" location="ÍNDICE!A6" display="ÍNDICE"/>
    <hyperlink ref="V42" location="ÍNDICE!A6" display="ÍNDICE"/>
  </hyperlinks>
  <printOptions horizontalCentered="1"/>
  <pageMargins left="0.31496062992125984" right="0.31496062992125984" top="0.78740157480314965" bottom="0.35433070866141736" header="0.31496062992125984" footer="0"/>
  <pageSetup paperSize="9" scale="41" orientation="landscape" r:id="rId1"/>
  <headerFooter scaleWithDoc="0" alignWithMargins="0">
    <oddHeader>&amp;R&amp;"Arial,Negrita"Compendio estadístico 2013 - Población y migración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>
      <selection activeCell="G10" sqref="G10"/>
    </sheetView>
  </sheetViews>
  <sheetFormatPr baseColWidth="10" defaultColWidth="60.85546875" defaultRowHeight="9"/>
  <cols>
    <col min="1" max="1" width="25.28515625" style="282" customWidth="1"/>
    <col min="2" max="2" width="74.7109375" style="288" bestFit="1" customWidth="1"/>
    <col min="3" max="3" width="14" style="289" customWidth="1"/>
    <col min="4" max="4" width="8" style="289" bestFit="1" customWidth="1"/>
    <col min="5" max="5" width="7.85546875" style="289" bestFit="1" customWidth="1"/>
    <col min="6" max="6" width="11.42578125" style="282" customWidth="1"/>
    <col min="7" max="23" width="9.28515625" style="282" customWidth="1"/>
    <col min="24" max="247" width="11.42578125" style="282" customWidth="1"/>
    <col min="248" max="248" width="1.140625" style="282" customWidth="1"/>
    <col min="249" max="249" width="9" style="282" customWidth="1"/>
    <col min="250" max="250" width="6.140625" style="282" customWidth="1"/>
    <col min="251" max="251" width="7.7109375" style="282" customWidth="1"/>
    <col min="252" max="252" width="13" style="282" customWidth="1"/>
    <col min="253" max="253" width="60.85546875" style="282"/>
    <col min="254" max="254" width="11.42578125" style="282" customWidth="1"/>
    <col min="255" max="255" width="8.42578125" style="282" customWidth="1"/>
    <col min="256" max="256" width="8.28515625" style="282" customWidth="1"/>
    <col min="257" max="257" width="25.28515625" style="282" customWidth="1"/>
    <col min="258" max="258" width="57.28515625" style="282" customWidth="1"/>
    <col min="259" max="259" width="9.5703125" style="282" customWidth="1"/>
    <col min="260" max="261" width="7.7109375" style="282" bestFit="1" customWidth="1"/>
    <col min="262" max="262" width="11.42578125" style="282" customWidth="1"/>
    <col min="263" max="279" width="9.28515625" style="282" customWidth="1"/>
    <col min="280" max="503" width="11.42578125" style="282" customWidth="1"/>
    <col min="504" max="504" width="1.140625" style="282" customWidth="1"/>
    <col min="505" max="505" width="9" style="282" customWidth="1"/>
    <col min="506" max="506" width="6.140625" style="282" customWidth="1"/>
    <col min="507" max="507" width="7.7109375" style="282" customWidth="1"/>
    <col min="508" max="508" width="13" style="282" customWidth="1"/>
    <col min="509" max="509" width="60.85546875" style="282"/>
    <col min="510" max="510" width="11.42578125" style="282" customWidth="1"/>
    <col min="511" max="511" width="8.42578125" style="282" customWidth="1"/>
    <col min="512" max="512" width="8.28515625" style="282" customWidth="1"/>
    <col min="513" max="513" width="25.28515625" style="282" customWidth="1"/>
    <col min="514" max="514" width="57.28515625" style="282" customWidth="1"/>
    <col min="515" max="515" width="9.5703125" style="282" customWidth="1"/>
    <col min="516" max="517" width="7.7109375" style="282" bestFit="1" customWidth="1"/>
    <col min="518" max="518" width="11.42578125" style="282" customWidth="1"/>
    <col min="519" max="535" width="9.28515625" style="282" customWidth="1"/>
    <col min="536" max="759" width="11.42578125" style="282" customWidth="1"/>
    <col min="760" max="760" width="1.140625" style="282" customWidth="1"/>
    <col min="761" max="761" width="9" style="282" customWidth="1"/>
    <col min="762" max="762" width="6.140625" style="282" customWidth="1"/>
    <col min="763" max="763" width="7.7109375" style="282" customWidth="1"/>
    <col min="764" max="764" width="13" style="282" customWidth="1"/>
    <col min="765" max="765" width="60.85546875" style="282"/>
    <col min="766" max="766" width="11.42578125" style="282" customWidth="1"/>
    <col min="767" max="767" width="8.42578125" style="282" customWidth="1"/>
    <col min="768" max="768" width="8.28515625" style="282" customWidth="1"/>
    <col min="769" max="769" width="25.28515625" style="282" customWidth="1"/>
    <col min="770" max="770" width="57.28515625" style="282" customWidth="1"/>
    <col min="771" max="771" width="9.5703125" style="282" customWidth="1"/>
    <col min="772" max="773" width="7.7109375" style="282" bestFit="1" customWidth="1"/>
    <col min="774" max="774" width="11.42578125" style="282" customWidth="1"/>
    <col min="775" max="791" width="9.28515625" style="282" customWidth="1"/>
    <col min="792" max="1015" width="11.42578125" style="282" customWidth="1"/>
    <col min="1016" max="1016" width="1.140625" style="282" customWidth="1"/>
    <col min="1017" max="1017" width="9" style="282" customWidth="1"/>
    <col min="1018" max="1018" width="6.140625" style="282" customWidth="1"/>
    <col min="1019" max="1019" width="7.7109375" style="282" customWidth="1"/>
    <col min="1020" max="1020" width="13" style="282" customWidth="1"/>
    <col min="1021" max="1021" width="60.85546875" style="282"/>
    <col min="1022" max="1022" width="11.42578125" style="282" customWidth="1"/>
    <col min="1023" max="1023" width="8.42578125" style="282" customWidth="1"/>
    <col min="1024" max="1024" width="8.28515625" style="282" customWidth="1"/>
    <col min="1025" max="1025" width="25.28515625" style="282" customWidth="1"/>
    <col min="1026" max="1026" width="57.28515625" style="282" customWidth="1"/>
    <col min="1027" max="1027" width="9.5703125" style="282" customWidth="1"/>
    <col min="1028" max="1029" width="7.7109375" style="282" bestFit="1" customWidth="1"/>
    <col min="1030" max="1030" width="11.42578125" style="282" customWidth="1"/>
    <col min="1031" max="1047" width="9.28515625" style="282" customWidth="1"/>
    <col min="1048" max="1271" width="11.42578125" style="282" customWidth="1"/>
    <col min="1272" max="1272" width="1.140625" style="282" customWidth="1"/>
    <col min="1273" max="1273" width="9" style="282" customWidth="1"/>
    <col min="1274" max="1274" width="6.140625" style="282" customWidth="1"/>
    <col min="1275" max="1275" width="7.7109375" style="282" customWidth="1"/>
    <col min="1276" max="1276" width="13" style="282" customWidth="1"/>
    <col min="1277" max="1277" width="60.85546875" style="282"/>
    <col min="1278" max="1278" width="11.42578125" style="282" customWidth="1"/>
    <col min="1279" max="1279" width="8.42578125" style="282" customWidth="1"/>
    <col min="1280" max="1280" width="8.28515625" style="282" customWidth="1"/>
    <col min="1281" max="1281" width="25.28515625" style="282" customWidth="1"/>
    <col min="1282" max="1282" width="57.28515625" style="282" customWidth="1"/>
    <col min="1283" max="1283" width="9.5703125" style="282" customWidth="1"/>
    <col min="1284" max="1285" width="7.7109375" style="282" bestFit="1" customWidth="1"/>
    <col min="1286" max="1286" width="11.42578125" style="282" customWidth="1"/>
    <col min="1287" max="1303" width="9.28515625" style="282" customWidth="1"/>
    <col min="1304" max="1527" width="11.42578125" style="282" customWidth="1"/>
    <col min="1528" max="1528" width="1.140625" style="282" customWidth="1"/>
    <col min="1529" max="1529" width="9" style="282" customWidth="1"/>
    <col min="1530" max="1530" width="6.140625" style="282" customWidth="1"/>
    <col min="1531" max="1531" width="7.7109375" style="282" customWidth="1"/>
    <col min="1532" max="1532" width="13" style="282" customWidth="1"/>
    <col min="1533" max="1533" width="60.85546875" style="282"/>
    <col min="1534" max="1534" width="11.42578125" style="282" customWidth="1"/>
    <col min="1535" max="1535" width="8.42578125" style="282" customWidth="1"/>
    <col min="1536" max="1536" width="8.28515625" style="282" customWidth="1"/>
    <col min="1537" max="1537" width="25.28515625" style="282" customWidth="1"/>
    <col min="1538" max="1538" width="57.28515625" style="282" customWidth="1"/>
    <col min="1539" max="1539" width="9.5703125" style="282" customWidth="1"/>
    <col min="1540" max="1541" width="7.7109375" style="282" bestFit="1" customWidth="1"/>
    <col min="1542" max="1542" width="11.42578125" style="282" customWidth="1"/>
    <col min="1543" max="1559" width="9.28515625" style="282" customWidth="1"/>
    <col min="1560" max="1783" width="11.42578125" style="282" customWidth="1"/>
    <col min="1784" max="1784" width="1.140625" style="282" customWidth="1"/>
    <col min="1785" max="1785" width="9" style="282" customWidth="1"/>
    <col min="1786" max="1786" width="6.140625" style="282" customWidth="1"/>
    <col min="1787" max="1787" width="7.7109375" style="282" customWidth="1"/>
    <col min="1788" max="1788" width="13" style="282" customWidth="1"/>
    <col min="1789" max="1789" width="60.85546875" style="282"/>
    <col min="1790" max="1790" width="11.42578125" style="282" customWidth="1"/>
    <col min="1791" max="1791" width="8.42578125" style="282" customWidth="1"/>
    <col min="1792" max="1792" width="8.28515625" style="282" customWidth="1"/>
    <col min="1793" max="1793" width="25.28515625" style="282" customWidth="1"/>
    <col min="1794" max="1794" width="57.28515625" style="282" customWidth="1"/>
    <col min="1795" max="1795" width="9.5703125" style="282" customWidth="1"/>
    <col min="1796" max="1797" width="7.7109375" style="282" bestFit="1" customWidth="1"/>
    <col min="1798" max="1798" width="11.42578125" style="282" customWidth="1"/>
    <col min="1799" max="1815" width="9.28515625" style="282" customWidth="1"/>
    <col min="1816" max="2039" width="11.42578125" style="282" customWidth="1"/>
    <col min="2040" max="2040" width="1.140625" style="282" customWidth="1"/>
    <col min="2041" max="2041" width="9" style="282" customWidth="1"/>
    <col min="2042" max="2042" width="6.140625" style="282" customWidth="1"/>
    <col min="2043" max="2043" width="7.7109375" style="282" customWidth="1"/>
    <col min="2044" max="2044" width="13" style="282" customWidth="1"/>
    <col min="2045" max="2045" width="60.85546875" style="282"/>
    <col min="2046" max="2046" width="11.42578125" style="282" customWidth="1"/>
    <col min="2047" max="2047" width="8.42578125" style="282" customWidth="1"/>
    <col min="2048" max="2048" width="8.28515625" style="282" customWidth="1"/>
    <col min="2049" max="2049" width="25.28515625" style="282" customWidth="1"/>
    <col min="2050" max="2050" width="57.28515625" style="282" customWidth="1"/>
    <col min="2051" max="2051" width="9.5703125" style="282" customWidth="1"/>
    <col min="2052" max="2053" width="7.7109375" style="282" bestFit="1" customWidth="1"/>
    <col min="2054" max="2054" width="11.42578125" style="282" customWidth="1"/>
    <col min="2055" max="2071" width="9.28515625" style="282" customWidth="1"/>
    <col min="2072" max="2295" width="11.42578125" style="282" customWidth="1"/>
    <col min="2296" max="2296" width="1.140625" style="282" customWidth="1"/>
    <col min="2297" max="2297" width="9" style="282" customWidth="1"/>
    <col min="2298" max="2298" width="6.140625" style="282" customWidth="1"/>
    <col min="2299" max="2299" width="7.7109375" style="282" customWidth="1"/>
    <col min="2300" max="2300" width="13" style="282" customWidth="1"/>
    <col min="2301" max="2301" width="60.85546875" style="282"/>
    <col min="2302" max="2302" width="11.42578125" style="282" customWidth="1"/>
    <col min="2303" max="2303" width="8.42578125" style="282" customWidth="1"/>
    <col min="2304" max="2304" width="8.28515625" style="282" customWidth="1"/>
    <col min="2305" max="2305" width="25.28515625" style="282" customWidth="1"/>
    <col min="2306" max="2306" width="57.28515625" style="282" customWidth="1"/>
    <col min="2307" max="2307" width="9.5703125" style="282" customWidth="1"/>
    <col min="2308" max="2309" width="7.7109375" style="282" bestFit="1" customWidth="1"/>
    <col min="2310" max="2310" width="11.42578125" style="282" customWidth="1"/>
    <col min="2311" max="2327" width="9.28515625" style="282" customWidth="1"/>
    <col min="2328" max="2551" width="11.42578125" style="282" customWidth="1"/>
    <col min="2552" max="2552" width="1.140625" style="282" customWidth="1"/>
    <col min="2553" max="2553" width="9" style="282" customWidth="1"/>
    <col min="2554" max="2554" width="6.140625" style="282" customWidth="1"/>
    <col min="2555" max="2555" width="7.7109375" style="282" customWidth="1"/>
    <col min="2556" max="2556" width="13" style="282" customWidth="1"/>
    <col min="2557" max="2557" width="60.85546875" style="282"/>
    <col min="2558" max="2558" width="11.42578125" style="282" customWidth="1"/>
    <col min="2559" max="2559" width="8.42578125" style="282" customWidth="1"/>
    <col min="2560" max="2560" width="8.28515625" style="282" customWidth="1"/>
    <col min="2561" max="2561" width="25.28515625" style="282" customWidth="1"/>
    <col min="2562" max="2562" width="57.28515625" style="282" customWidth="1"/>
    <col min="2563" max="2563" width="9.5703125" style="282" customWidth="1"/>
    <col min="2564" max="2565" width="7.7109375" style="282" bestFit="1" customWidth="1"/>
    <col min="2566" max="2566" width="11.42578125" style="282" customWidth="1"/>
    <col min="2567" max="2583" width="9.28515625" style="282" customWidth="1"/>
    <col min="2584" max="2807" width="11.42578125" style="282" customWidth="1"/>
    <col min="2808" max="2808" width="1.140625" style="282" customWidth="1"/>
    <col min="2809" max="2809" width="9" style="282" customWidth="1"/>
    <col min="2810" max="2810" width="6.140625" style="282" customWidth="1"/>
    <col min="2811" max="2811" width="7.7109375" style="282" customWidth="1"/>
    <col min="2812" max="2812" width="13" style="282" customWidth="1"/>
    <col min="2813" max="2813" width="60.85546875" style="282"/>
    <col min="2814" max="2814" width="11.42578125" style="282" customWidth="1"/>
    <col min="2815" max="2815" width="8.42578125" style="282" customWidth="1"/>
    <col min="2816" max="2816" width="8.28515625" style="282" customWidth="1"/>
    <col min="2817" max="2817" width="25.28515625" style="282" customWidth="1"/>
    <col min="2818" max="2818" width="57.28515625" style="282" customWidth="1"/>
    <col min="2819" max="2819" width="9.5703125" style="282" customWidth="1"/>
    <col min="2820" max="2821" width="7.7109375" style="282" bestFit="1" customWidth="1"/>
    <col min="2822" max="2822" width="11.42578125" style="282" customWidth="1"/>
    <col min="2823" max="2839" width="9.28515625" style="282" customWidth="1"/>
    <col min="2840" max="3063" width="11.42578125" style="282" customWidth="1"/>
    <col min="3064" max="3064" width="1.140625" style="282" customWidth="1"/>
    <col min="3065" max="3065" width="9" style="282" customWidth="1"/>
    <col min="3066" max="3066" width="6.140625" style="282" customWidth="1"/>
    <col min="3067" max="3067" width="7.7109375" style="282" customWidth="1"/>
    <col min="3068" max="3068" width="13" style="282" customWidth="1"/>
    <col min="3069" max="3069" width="60.85546875" style="282"/>
    <col min="3070" max="3070" width="11.42578125" style="282" customWidth="1"/>
    <col min="3071" max="3071" width="8.42578125" style="282" customWidth="1"/>
    <col min="3072" max="3072" width="8.28515625" style="282" customWidth="1"/>
    <col min="3073" max="3073" width="25.28515625" style="282" customWidth="1"/>
    <col min="3074" max="3074" width="57.28515625" style="282" customWidth="1"/>
    <col min="3075" max="3075" width="9.5703125" style="282" customWidth="1"/>
    <col min="3076" max="3077" width="7.7109375" style="282" bestFit="1" customWidth="1"/>
    <col min="3078" max="3078" width="11.42578125" style="282" customWidth="1"/>
    <col min="3079" max="3095" width="9.28515625" style="282" customWidth="1"/>
    <col min="3096" max="3319" width="11.42578125" style="282" customWidth="1"/>
    <col min="3320" max="3320" width="1.140625" style="282" customWidth="1"/>
    <col min="3321" max="3321" width="9" style="282" customWidth="1"/>
    <col min="3322" max="3322" width="6.140625" style="282" customWidth="1"/>
    <col min="3323" max="3323" width="7.7109375" style="282" customWidth="1"/>
    <col min="3324" max="3324" width="13" style="282" customWidth="1"/>
    <col min="3325" max="3325" width="60.85546875" style="282"/>
    <col min="3326" max="3326" width="11.42578125" style="282" customWidth="1"/>
    <col min="3327" max="3327" width="8.42578125" style="282" customWidth="1"/>
    <col min="3328" max="3328" width="8.28515625" style="282" customWidth="1"/>
    <col min="3329" max="3329" width="25.28515625" style="282" customWidth="1"/>
    <col min="3330" max="3330" width="57.28515625" style="282" customWidth="1"/>
    <col min="3331" max="3331" width="9.5703125" style="282" customWidth="1"/>
    <col min="3332" max="3333" width="7.7109375" style="282" bestFit="1" customWidth="1"/>
    <col min="3334" max="3334" width="11.42578125" style="282" customWidth="1"/>
    <col min="3335" max="3351" width="9.28515625" style="282" customWidth="1"/>
    <col min="3352" max="3575" width="11.42578125" style="282" customWidth="1"/>
    <col min="3576" max="3576" width="1.140625" style="282" customWidth="1"/>
    <col min="3577" max="3577" width="9" style="282" customWidth="1"/>
    <col min="3578" max="3578" width="6.140625" style="282" customWidth="1"/>
    <col min="3579" max="3579" width="7.7109375" style="282" customWidth="1"/>
    <col min="3580" max="3580" width="13" style="282" customWidth="1"/>
    <col min="3581" max="3581" width="60.85546875" style="282"/>
    <col min="3582" max="3582" width="11.42578125" style="282" customWidth="1"/>
    <col min="3583" max="3583" width="8.42578125" style="282" customWidth="1"/>
    <col min="3584" max="3584" width="8.28515625" style="282" customWidth="1"/>
    <col min="3585" max="3585" width="25.28515625" style="282" customWidth="1"/>
    <col min="3586" max="3586" width="57.28515625" style="282" customWidth="1"/>
    <col min="3587" max="3587" width="9.5703125" style="282" customWidth="1"/>
    <col min="3588" max="3589" width="7.7109375" style="282" bestFit="1" customWidth="1"/>
    <col min="3590" max="3590" width="11.42578125" style="282" customWidth="1"/>
    <col min="3591" max="3607" width="9.28515625" style="282" customWidth="1"/>
    <col min="3608" max="3831" width="11.42578125" style="282" customWidth="1"/>
    <col min="3832" max="3832" width="1.140625" style="282" customWidth="1"/>
    <col min="3833" max="3833" width="9" style="282" customWidth="1"/>
    <col min="3834" max="3834" width="6.140625" style="282" customWidth="1"/>
    <col min="3835" max="3835" width="7.7109375" style="282" customWidth="1"/>
    <col min="3836" max="3836" width="13" style="282" customWidth="1"/>
    <col min="3837" max="3837" width="60.85546875" style="282"/>
    <col min="3838" max="3838" width="11.42578125" style="282" customWidth="1"/>
    <col min="3839" max="3839" width="8.42578125" style="282" customWidth="1"/>
    <col min="3840" max="3840" width="8.28515625" style="282" customWidth="1"/>
    <col min="3841" max="3841" width="25.28515625" style="282" customWidth="1"/>
    <col min="3842" max="3842" width="57.28515625" style="282" customWidth="1"/>
    <col min="3843" max="3843" width="9.5703125" style="282" customWidth="1"/>
    <col min="3844" max="3845" width="7.7109375" style="282" bestFit="1" customWidth="1"/>
    <col min="3846" max="3846" width="11.42578125" style="282" customWidth="1"/>
    <col min="3847" max="3863" width="9.28515625" style="282" customWidth="1"/>
    <col min="3864" max="4087" width="11.42578125" style="282" customWidth="1"/>
    <col min="4088" max="4088" width="1.140625" style="282" customWidth="1"/>
    <col min="4089" max="4089" width="9" style="282" customWidth="1"/>
    <col min="4090" max="4090" width="6.140625" style="282" customWidth="1"/>
    <col min="4091" max="4091" width="7.7109375" style="282" customWidth="1"/>
    <col min="4092" max="4092" width="13" style="282" customWidth="1"/>
    <col min="4093" max="4093" width="60.85546875" style="282"/>
    <col min="4094" max="4094" width="11.42578125" style="282" customWidth="1"/>
    <col min="4095" max="4095" width="8.42578125" style="282" customWidth="1"/>
    <col min="4096" max="4096" width="8.28515625" style="282" customWidth="1"/>
    <col min="4097" max="4097" width="25.28515625" style="282" customWidth="1"/>
    <col min="4098" max="4098" width="57.28515625" style="282" customWidth="1"/>
    <col min="4099" max="4099" width="9.5703125" style="282" customWidth="1"/>
    <col min="4100" max="4101" width="7.7109375" style="282" bestFit="1" customWidth="1"/>
    <col min="4102" max="4102" width="11.42578125" style="282" customWidth="1"/>
    <col min="4103" max="4119" width="9.28515625" style="282" customWidth="1"/>
    <col min="4120" max="4343" width="11.42578125" style="282" customWidth="1"/>
    <col min="4344" max="4344" width="1.140625" style="282" customWidth="1"/>
    <col min="4345" max="4345" width="9" style="282" customWidth="1"/>
    <col min="4346" max="4346" width="6.140625" style="282" customWidth="1"/>
    <col min="4347" max="4347" width="7.7109375" style="282" customWidth="1"/>
    <col min="4348" max="4348" width="13" style="282" customWidth="1"/>
    <col min="4349" max="4349" width="60.85546875" style="282"/>
    <col min="4350" max="4350" width="11.42578125" style="282" customWidth="1"/>
    <col min="4351" max="4351" width="8.42578125" style="282" customWidth="1"/>
    <col min="4352" max="4352" width="8.28515625" style="282" customWidth="1"/>
    <col min="4353" max="4353" width="25.28515625" style="282" customWidth="1"/>
    <col min="4354" max="4354" width="57.28515625" style="282" customWidth="1"/>
    <col min="4355" max="4355" width="9.5703125" style="282" customWidth="1"/>
    <col min="4356" max="4357" width="7.7109375" style="282" bestFit="1" customWidth="1"/>
    <col min="4358" max="4358" width="11.42578125" style="282" customWidth="1"/>
    <col min="4359" max="4375" width="9.28515625" style="282" customWidth="1"/>
    <col min="4376" max="4599" width="11.42578125" style="282" customWidth="1"/>
    <col min="4600" max="4600" width="1.140625" style="282" customWidth="1"/>
    <col min="4601" max="4601" width="9" style="282" customWidth="1"/>
    <col min="4602" max="4602" width="6.140625" style="282" customWidth="1"/>
    <col min="4603" max="4603" width="7.7109375" style="282" customWidth="1"/>
    <col min="4604" max="4604" width="13" style="282" customWidth="1"/>
    <col min="4605" max="4605" width="60.85546875" style="282"/>
    <col min="4606" max="4606" width="11.42578125" style="282" customWidth="1"/>
    <col min="4607" max="4607" width="8.42578125" style="282" customWidth="1"/>
    <col min="4608" max="4608" width="8.28515625" style="282" customWidth="1"/>
    <col min="4609" max="4609" width="25.28515625" style="282" customWidth="1"/>
    <col min="4610" max="4610" width="57.28515625" style="282" customWidth="1"/>
    <col min="4611" max="4611" width="9.5703125" style="282" customWidth="1"/>
    <col min="4612" max="4613" width="7.7109375" style="282" bestFit="1" customWidth="1"/>
    <col min="4614" max="4614" width="11.42578125" style="282" customWidth="1"/>
    <col min="4615" max="4631" width="9.28515625" style="282" customWidth="1"/>
    <col min="4632" max="4855" width="11.42578125" style="282" customWidth="1"/>
    <col min="4856" max="4856" width="1.140625" style="282" customWidth="1"/>
    <col min="4857" max="4857" width="9" style="282" customWidth="1"/>
    <col min="4858" max="4858" width="6.140625" style="282" customWidth="1"/>
    <col min="4859" max="4859" width="7.7109375" style="282" customWidth="1"/>
    <col min="4860" max="4860" width="13" style="282" customWidth="1"/>
    <col min="4861" max="4861" width="60.85546875" style="282"/>
    <col min="4862" max="4862" width="11.42578125" style="282" customWidth="1"/>
    <col min="4863" max="4863" width="8.42578125" style="282" customWidth="1"/>
    <col min="4864" max="4864" width="8.28515625" style="282" customWidth="1"/>
    <col min="4865" max="4865" width="25.28515625" style="282" customWidth="1"/>
    <col min="4866" max="4866" width="57.28515625" style="282" customWidth="1"/>
    <col min="4867" max="4867" width="9.5703125" style="282" customWidth="1"/>
    <col min="4868" max="4869" width="7.7109375" style="282" bestFit="1" customWidth="1"/>
    <col min="4870" max="4870" width="11.42578125" style="282" customWidth="1"/>
    <col min="4871" max="4887" width="9.28515625" style="282" customWidth="1"/>
    <col min="4888" max="5111" width="11.42578125" style="282" customWidth="1"/>
    <col min="5112" max="5112" width="1.140625" style="282" customWidth="1"/>
    <col min="5113" max="5113" width="9" style="282" customWidth="1"/>
    <col min="5114" max="5114" width="6.140625" style="282" customWidth="1"/>
    <col min="5115" max="5115" width="7.7109375" style="282" customWidth="1"/>
    <col min="5116" max="5116" width="13" style="282" customWidth="1"/>
    <col min="5117" max="5117" width="60.85546875" style="282"/>
    <col min="5118" max="5118" width="11.42578125" style="282" customWidth="1"/>
    <col min="5119" max="5119" width="8.42578125" style="282" customWidth="1"/>
    <col min="5120" max="5120" width="8.28515625" style="282" customWidth="1"/>
    <col min="5121" max="5121" width="25.28515625" style="282" customWidth="1"/>
    <col min="5122" max="5122" width="57.28515625" style="282" customWidth="1"/>
    <col min="5123" max="5123" width="9.5703125" style="282" customWidth="1"/>
    <col min="5124" max="5125" width="7.7109375" style="282" bestFit="1" customWidth="1"/>
    <col min="5126" max="5126" width="11.42578125" style="282" customWidth="1"/>
    <col min="5127" max="5143" width="9.28515625" style="282" customWidth="1"/>
    <col min="5144" max="5367" width="11.42578125" style="282" customWidth="1"/>
    <col min="5368" max="5368" width="1.140625" style="282" customWidth="1"/>
    <col min="5369" max="5369" width="9" style="282" customWidth="1"/>
    <col min="5370" max="5370" width="6.140625" style="282" customWidth="1"/>
    <col min="5371" max="5371" width="7.7109375" style="282" customWidth="1"/>
    <col min="5372" max="5372" width="13" style="282" customWidth="1"/>
    <col min="5373" max="5373" width="60.85546875" style="282"/>
    <col min="5374" max="5374" width="11.42578125" style="282" customWidth="1"/>
    <col min="5375" max="5375" width="8.42578125" style="282" customWidth="1"/>
    <col min="5376" max="5376" width="8.28515625" style="282" customWidth="1"/>
    <col min="5377" max="5377" width="25.28515625" style="282" customWidth="1"/>
    <col min="5378" max="5378" width="57.28515625" style="282" customWidth="1"/>
    <col min="5379" max="5379" width="9.5703125" style="282" customWidth="1"/>
    <col min="5380" max="5381" width="7.7109375" style="282" bestFit="1" customWidth="1"/>
    <col min="5382" max="5382" width="11.42578125" style="282" customWidth="1"/>
    <col min="5383" max="5399" width="9.28515625" style="282" customWidth="1"/>
    <col min="5400" max="5623" width="11.42578125" style="282" customWidth="1"/>
    <col min="5624" max="5624" width="1.140625" style="282" customWidth="1"/>
    <col min="5625" max="5625" width="9" style="282" customWidth="1"/>
    <col min="5626" max="5626" width="6.140625" style="282" customWidth="1"/>
    <col min="5627" max="5627" width="7.7109375" style="282" customWidth="1"/>
    <col min="5628" max="5628" width="13" style="282" customWidth="1"/>
    <col min="5629" max="5629" width="60.85546875" style="282"/>
    <col min="5630" max="5630" width="11.42578125" style="282" customWidth="1"/>
    <col min="5631" max="5631" width="8.42578125" style="282" customWidth="1"/>
    <col min="5632" max="5632" width="8.28515625" style="282" customWidth="1"/>
    <col min="5633" max="5633" width="25.28515625" style="282" customWidth="1"/>
    <col min="5634" max="5634" width="57.28515625" style="282" customWidth="1"/>
    <col min="5635" max="5635" width="9.5703125" style="282" customWidth="1"/>
    <col min="5636" max="5637" width="7.7109375" style="282" bestFit="1" customWidth="1"/>
    <col min="5638" max="5638" width="11.42578125" style="282" customWidth="1"/>
    <col min="5639" max="5655" width="9.28515625" style="282" customWidth="1"/>
    <col min="5656" max="5879" width="11.42578125" style="282" customWidth="1"/>
    <col min="5880" max="5880" width="1.140625" style="282" customWidth="1"/>
    <col min="5881" max="5881" width="9" style="282" customWidth="1"/>
    <col min="5882" max="5882" width="6.140625" style="282" customWidth="1"/>
    <col min="5883" max="5883" width="7.7109375" style="282" customWidth="1"/>
    <col min="5884" max="5884" width="13" style="282" customWidth="1"/>
    <col min="5885" max="5885" width="60.85546875" style="282"/>
    <col min="5886" max="5886" width="11.42578125" style="282" customWidth="1"/>
    <col min="5887" max="5887" width="8.42578125" style="282" customWidth="1"/>
    <col min="5888" max="5888" width="8.28515625" style="282" customWidth="1"/>
    <col min="5889" max="5889" width="25.28515625" style="282" customWidth="1"/>
    <col min="5890" max="5890" width="57.28515625" style="282" customWidth="1"/>
    <col min="5891" max="5891" width="9.5703125" style="282" customWidth="1"/>
    <col min="5892" max="5893" width="7.7109375" style="282" bestFit="1" customWidth="1"/>
    <col min="5894" max="5894" width="11.42578125" style="282" customWidth="1"/>
    <col min="5895" max="5911" width="9.28515625" style="282" customWidth="1"/>
    <col min="5912" max="6135" width="11.42578125" style="282" customWidth="1"/>
    <col min="6136" max="6136" width="1.140625" style="282" customWidth="1"/>
    <col min="6137" max="6137" width="9" style="282" customWidth="1"/>
    <col min="6138" max="6138" width="6.140625" style="282" customWidth="1"/>
    <col min="6139" max="6139" width="7.7109375" style="282" customWidth="1"/>
    <col min="6140" max="6140" width="13" style="282" customWidth="1"/>
    <col min="6141" max="6141" width="60.85546875" style="282"/>
    <col min="6142" max="6142" width="11.42578125" style="282" customWidth="1"/>
    <col min="6143" max="6143" width="8.42578125" style="282" customWidth="1"/>
    <col min="6144" max="6144" width="8.28515625" style="282" customWidth="1"/>
    <col min="6145" max="6145" width="25.28515625" style="282" customWidth="1"/>
    <col min="6146" max="6146" width="57.28515625" style="282" customWidth="1"/>
    <col min="6147" max="6147" width="9.5703125" style="282" customWidth="1"/>
    <col min="6148" max="6149" width="7.7109375" style="282" bestFit="1" customWidth="1"/>
    <col min="6150" max="6150" width="11.42578125" style="282" customWidth="1"/>
    <col min="6151" max="6167" width="9.28515625" style="282" customWidth="1"/>
    <col min="6168" max="6391" width="11.42578125" style="282" customWidth="1"/>
    <col min="6392" max="6392" width="1.140625" style="282" customWidth="1"/>
    <col min="6393" max="6393" width="9" style="282" customWidth="1"/>
    <col min="6394" max="6394" width="6.140625" style="282" customWidth="1"/>
    <col min="6395" max="6395" width="7.7109375" style="282" customWidth="1"/>
    <col min="6396" max="6396" width="13" style="282" customWidth="1"/>
    <col min="6397" max="6397" width="60.85546875" style="282"/>
    <col min="6398" max="6398" width="11.42578125" style="282" customWidth="1"/>
    <col min="6399" max="6399" width="8.42578125" style="282" customWidth="1"/>
    <col min="6400" max="6400" width="8.28515625" style="282" customWidth="1"/>
    <col min="6401" max="6401" width="25.28515625" style="282" customWidth="1"/>
    <col min="6402" max="6402" width="57.28515625" style="282" customWidth="1"/>
    <col min="6403" max="6403" width="9.5703125" style="282" customWidth="1"/>
    <col min="6404" max="6405" width="7.7109375" style="282" bestFit="1" customWidth="1"/>
    <col min="6406" max="6406" width="11.42578125" style="282" customWidth="1"/>
    <col min="6407" max="6423" width="9.28515625" style="282" customWidth="1"/>
    <col min="6424" max="6647" width="11.42578125" style="282" customWidth="1"/>
    <col min="6648" max="6648" width="1.140625" style="282" customWidth="1"/>
    <col min="6649" max="6649" width="9" style="282" customWidth="1"/>
    <col min="6650" max="6650" width="6.140625" style="282" customWidth="1"/>
    <col min="6651" max="6651" width="7.7109375" style="282" customWidth="1"/>
    <col min="6652" max="6652" width="13" style="282" customWidth="1"/>
    <col min="6653" max="6653" width="60.85546875" style="282"/>
    <col min="6654" max="6654" width="11.42578125" style="282" customWidth="1"/>
    <col min="6655" max="6655" width="8.42578125" style="282" customWidth="1"/>
    <col min="6656" max="6656" width="8.28515625" style="282" customWidth="1"/>
    <col min="6657" max="6657" width="25.28515625" style="282" customWidth="1"/>
    <col min="6658" max="6658" width="57.28515625" style="282" customWidth="1"/>
    <col min="6659" max="6659" width="9.5703125" style="282" customWidth="1"/>
    <col min="6660" max="6661" width="7.7109375" style="282" bestFit="1" customWidth="1"/>
    <col min="6662" max="6662" width="11.42578125" style="282" customWidth="1"/>
    <col min="6663" max="6679" width="9.28515625" style="282" customWidth="1"/>
    <col min="6680" max="6903" width="11.42578125" style="282" customWidth="1"/>
    <col min="6904" max="6904" width="1.140625" style="282" customWidth="1"/>
    <col min="6905" max="6905" width="9" style="282" customWidth="1"/>
    <col min="6906" max="6906" width="6.140625" style="282" customWidth="1"/>
    <col min="6907" max="6907" width="7.7109375" style="282" customWidth="1"/>
    <col min="6908" max="6908" width="13" style="282" customWidth="1"/>
    <col min="6909" max="6909" width="60.85546875" style="282"/>
    <col min="6910" max="6910" width="11.42578125" style="282" customWidth="1"/>
    <col min="6911" max="6911" width="8.42578125" style="282" customWidth="1"/>
    <col min="6912" max="6912" width="8.28515625" style="282" customWidth="1"/>
    <col min="6913" max="6913" width="25.28515625" style="282" customWidth="1"/>
    <col min="6914" max="6914" width="57.28515625" style="282" customWidth="1"/>
    <col min="6915" max="6915" width="9.5703125" style="282" customWidth="1"/>
    <col min="6916" max="6917" width="7.7109375" style="282" bestFit="1" customWidth="1"/>
    <col min="6918" max="6918" width="11.42578125" style="282" customWidth="1"/>
    <col min="6919" max="6935" width="9.28515625" style="282" customWidth="1"/>
    <col min="6936" max="7159" width="11.42578125" style="282" customWidth="1"/>
    <col min="7160" max="7160" width="1.140625" style="282" customWidth="1"/>
    <col min="7161" max="7161" width="9" style="282" customWidth="1"/>
    <col min="7162" max="7162" width="6.140625" style="282" customWidth="1"/>
    <col min="7163" max="7163" width="7.7109375" style="282" customWidth="1"/>
    <col min="7164" max="7164" width="13" style="282" customWidth="1"/>
    <col min="7165" max="7165" width="60.85546875" style="282"/>
    <col min="7166" max="7166" width="11.42578125" style="282" customWidth="1"/>
    <col min="7167" max="7167" width="8.42578125" style="282" customWidth="1"/>
    <col min="7168" max="7168" width="8.28515625" style="282" customWidth="1"/>
    <col min="7169" max="7169" width="25.28515625" style="282" customWidth="1"/>
    <col min="7170" max="7170" width="57.28515625" style="282" customWidth="1"/>
    <col min="7171" max="7171" width="9.5703125" style="282" customWidth="1"/>
    <col min="7172" max="7173" width="7.7109375" style="282" bestFit="1" customWidth="1"/>
    <col min="7174" max="7174" width="11.42578125" style="282" customWidth="1"/>
    <col min="7175" max="7191" width="9.28515625" style="282" customWidth="1"/>
    <col min="7192" max="7415" width="11.42578125" style="282" customWidth="1"/>
    <col min="7416" max="7416" width="1.140625" style="282" customWidth="1"/>
    <col min="7417" max="7417" width="9" style="282" customWidth="1"/>
    <col min="7418" max="7418" width="6.140625" style="282" customWidth="1"/>
    <col min="7419" max="7419" width="7.7109375" style="282" customWidth="1"/>
    <col min="7420" max="7420" width="13" style="282" customWidth="1"/>
    <col min="7421" max="7421" width="60.85546875" style="282"/>
    <col min="7422" max="7422" width="11.42578125" style="282" customWidth="1"/>
    <col min="7423" max="7423" width="8.42578125" style="282" customWidth="1"/>
    <col min="7424" max="7424" width="8.28515625" style="282" customWidth="1"/>
    <col min="7425" max="7425" width="25.28515625" style="282" customWidth="1"/>
    <col min="7426" max="7426" width="57.28515625" style="282" customWidth="1"/>
    <col min="7427" max="7427" width="9.5703125" style="282" customWidth="1"/>
    <col min="7428" max="7429" width="7.7109375" style="282" bestFit="1" customWidth="1"/>
    <col min="7430" max="7430" width="11.42578125" style="282" customWidth="1"/>
    <col min="7431" max="7447" width="9.28515625" style="282" customWidth="1"/>
    <col min="7448" max="7671" width="11.42578125" style="282" customWidth="1"/>
    <col min="7672" max="7672" width="1.140625" style="282" customWidth="1"/>
    <col min="7673" max="7673" width="9" style="282" customWidth="1"/>
    <col min="7674" max="7674" width="6.140625" style="282" customWidth="1"/>
    <col min="7675" max="7675" width="7.7109375" style="282" customWidth="1"/>
    <col min="7676" max="7676" width="13" style="282" customWidth="1"/>
    <col min="7677" max="7677" width="60.85546875" style="282"/>
    <col min="7678" max="7678" width="11.42578125" style="282" customWidth="1"/>
    <col min="7679" max="7679" width="8.42578125" style="282" customWidth="1"/>
    <col min="7680" max="7680" width="8.28515625" style="282" customWidth="1"/>
    <col min="7681" max="7681" width="25.28515625" style="282" customWidth="1"/>
    <col min="7682" max="7682" width="57.28515625" style="282" customWidth="1"/>
    <col min="7683" max="7683" width="9.5703125" style="282" customWidth="1"/>
    <col min="7684" max="7685" width="7.7109375" style="282" bestFit="1" customWidth="1"/>
    <col min="7686" max="7686" width="11.42578125" style="282" customWidth="1"/>
    <col min="7687" max="7703" width="9.28515625" style="282" customWidth="1"/>
    <col min="7704" max="7927" width="11.42578125" style="282" customWidth="1"/>
    <col min="7928" max="7928" width="1.140625" style="282" customWidth="1"/>
    <col min="7929" max="7929" width="9" style="282" customWidth="1"/>
    <col min="7930" max="7930" width="6.140625" style="282" customWidth="1"/>
    <col min="7931" max="7931" width="7.7109375" style="282" customWidth="1"/>
    <col min="7932" max="7932" width="13" style="282" customWidth="1"/>
    <col min="7933" max="7933" width="60.85546875" style="282"/>
    <col min="7934" max="7934" width="11.42578125" style="282" customWidth="1"/>
    <col min="7935" max="7935" width="8.42578125" style="282" customWidth="1"/>
    <col min="7936" max="7936" width="8.28515625" style="282" customWidth="1"/>
    <col min="7937" max="7937" width="25.28515625" style="282" customWidth="1"/>
    <col min="7938" max="7938" width="57.28515625" style="282" customWidth="1"/>
    <col min="7939" max="7939" width="9.5703125" style="282" customWidth="1"/>
    <col min="7940" max="7941" width="7.7109375" style="282" bestFit="1" customWidth="1"/>
    <col min="7942" max="7942" width="11.42578125" style="282" customWidth="1"/>
    <col min="7943" max="7959" width="9.28515625" style="282" customWidth="1"/>
    <col min="7960" max="8183" width="11.42578125" style="282" customWidth="1"/>
    <col min="8184" max="8184" width="1.140625" style="282" customWidth="1"/>
    <col min="8185" max="8185" width="9" style="282" customWidth="1"/>
    <col min="8186" max="8186" width="6.140625" style="282" customWidth="1"/>
    <col min="8187" max="8187" width="7.7109375" style="282" customWidth="1"/>
    <col min="8188" max="8188" width="13" style="282" customWidth="1"/>
    <col min="8189" max="8189" width="60.85546875" style="282"/>
    <col min="8190" max="8190" width="11.42578125" style="282" customWidth="1"/>
    <col min="8191" max="8191" width="8.42578125" style="282" customWidth="1"/>
    <col min="8192" max="8192" width="8.28515625" style="282" customWidth="1"/>
    <col min="8193" max="8193" width="25.28515625" style="282" customWidth="1"/>
    <col min="8194" max="8194" width="57.28515625" style="282" customWidth="1"/>
    <col min="8195" max="8195" width="9.5703125" style="282" customWidth="1"/>
    <col min="8196" max="8197" width="7.7109375" style="282" bestFit="1" customWidth="1"/>
    <col min="8198" max="8198" width="11.42578125" style="282" customWidth="1"/>
    <col min="8199" max="8215" width="9.28515625" style="282" customWidth="1"/>
    <col min="8216" max="8439" width="11.42578125" style="282" customWidth="1"/>
    <col min="8440" max="8440" width="1.140625" style="282" customWidth="1"/>
    <col min="8441" max="8441" width="9" style="282" customWidth="1"/>
    <col min="8442" max="8442" width="6.140625" style="282" customWidth="1"/>
    <col min="8443" max="8443" width="7.7109375" style="282" customWidth="1"/>
    <col min="8444" max="8444" width="13" style="282" customWidth="1"/>
    <col min="8445" max="8445" width="60.85546875" style="282"/>
    <col min="8446" max="8446" width="11.42578125" style="282" customWidth="1"/>
    <col min="8447" max="8447" width="8.42578125" style="282" customWidth="1"/>
    <col min="8448" max="8448" width="8.28515625" style="282" customWidth="1"/>
    <col min="8449" max="8449" width="25.28515625" style="282" customWidth="1"/>
    <col min="8450" max="8450" width="57.28515625" style="282" customWidth="1"/>
    <col min="8451" max="8451" width="9.5703125" style="282" customWidth="1"/>
    <col min="8452" max="8453" width="7.7109375" style="282" bestFit="1" customWidth="1"/>
    <col min="8454" max="8454" width="11.42578125" style="282" customWidth="1"/>
    <col min="8455" max="8471" width="9.28515625" style="282" customWidth="1"/>
    <col min="8472" max="8695" width="11.42578125" style="282" customWidth="1"/>
    <col min="8696" max="8696" width="1.140625" style="282" customWidth="1"/>
    <col min="8697" max="8697" width="9" style="282" customWidth="1"/>
    <col min="8698" max="8698" width="6.140625" style="282" customWidth="1"/>
    <col min="8699" max="8699" width="7.7109375" style="282" customWidth="1"/>
    <col min="8700" max="8700" width="13" style="282" customWidth="1"/>
    <col min="8701" max="8701" width="60.85546875" style="282"/>
    <col min="8702" max="8702" width="11.42578125" style="282" customWidth="1"/>
    <col min="8703" max="8703" width="8.42578125" style="282" customWidth="1"/>
    <col min="8704" max="8704" width="8.28515625" style="282" customWidth="1"/>
    <col min="8705" max="8705" width="25.28515625" style="282" customWidth="1"/>
    <col min="8706" max="8706" width="57.28515625" style="282" customWidth="1"/>
    <col min="8707" max="8707" width="9.5703125" style="282" customWidth="1"/>
    <col min="8708" max="8709" width="7.7109375" style="282" bestFit="1" customWidth="1"/>
    <col min="8710" max="8710" width="11.42578125" style="282" customWidth="1"/>
    <col min="8711" max="8727" width="9.28515625" style="282" customWidth="1"/>
    <col min="8728" max="8951" width="11.42578125" style="282" customWidth="1"/>
    <col min="8952" max="8952" width="1.140625" style="282" customWidth="1"/>
    <col min="8953" max="8953" width="9" style="282" customWidth="1"/>
    <col min="8954" max="8954" width="6.140625" style="282" customWidth="1"/>
    <col min="8955" max="8955" width="7.7109375" style="282" customWidth="1"/>
    <col min="8956" max="8956" width="13" style="282" customWidth="1"/>
    <col min="8957" max="8957" width="60.85546875" style="282"/>
    <col min="8958" max="8958" width="11.42578125" style="282" customWidth="1"/>
    <col min="8959" max="8959" width="8.42578125" style="282" customWidth="1"/>
    <col min="8960" max="8960" width="8.28515625" style="282" customWidth="1"/>
    <col min="8961" max="8961" width="25.28515625" style="282" customWidth="1"/>
    <col min="8962" max="8962" width="57.28515625" style="282" customWidth="1"/>
    <col min="8963" max="8963" width="9.5703125" style="282" customWidth="1"/>
    <col min="8964" max="8965" width="7.7109375" style="282" bestFit="1" customWidth="1"/>
    <col min="8966" max="8966" width="11.42578125" style="282" customWidth="1"/>
    <col min="8967" max="8983" width="9.28515625" style="282" customWidth="1"/>
    <col min="8984" max="9207" width="11.42578125" style="282" customWidth="1"/>
    <col min="9208" max="9208" width="1.140625" style="282" customWidth="1"/>
    <col min="9209" max="9209" width="9" style="282" customWidth="1"/>
    <col min="9210" max="9210" width="6.140625" style="282" customWidth="1"/>
    <col min="9211" max="9211" width="7.7109375" style="282" customWidth="1"/>
    <col min="9212" max="9212" width="13" style="282" customWidth="1"/>
    <col min="9213" max="9213" width="60.85546875" style="282"/>
    <col min="9214" max="9214" width="11.42578125" style="282" customWidth="1"/>
    <col min="9215" max="9215" width="8.42578125" style="282" customWidth="1"/>
    <col min="9216" max="9216" width="8.28515625" style="282" customWidth="1"/>
    <col min="9217" max="9217" width="25.28515625" style="282" customWidth="1"/>
    <col min="9218" max="9218" width="57.28515625" style="282" customWidth="1"/>
    <col min="9219" max="9219" width="9.5703125" style="282" customWidth="1"/>
    <col min="9220" max="9221" width="7.7109375" style="282" bestFit="1" customWidth="1"/>
    <col min="9222" max="9222" width="11.42578125" style="282" customWidth="1"/>
    <col min="9223" max="9239" width="9.28515625" style="282" customWidth="1"/>
    <col min="9240" max="9463" width="11.42578125" style="282" customWidth="1"/>
    <col min="9464" max="9464" width="1.140625" style="282" customWidth="1"/>
    <col min="9465" max="9465" width="9" style="282" customWidth="1"/>
    <col min="9466" max="9466" width="6.140625" style="282" customWidth="1"/>
    <col min="9467" max="9467" width="7.7109375" style="282" customWidth="1"/>
    <col min="9468" max="9468" width="13" style="282" customWidth="1"/>
    <col min="9469" max="9469" width="60.85546875" style="282"/>
    <col min="9470" max="9470" width="11.42578125" style="282" customWidth="1"/>
    <col min="9471" max="9471" width="8.42578125" style="282" customWidth="1"/>
    <col min="9472" max="9472" width="8.28515625" style="282" customWidth="1"/>
    <col min="9473" max="9473" width="25.28515625" style="282" customWidth="1"/>
    <col min="9474" max="9474" width="57.28515625" style="282" customWidth="1"/>
    <col min="9475" max="9475" width="9.5703125" style="282" customWidth="1"/>
    <col min="9476" max="9477" width="7.7109375" style="282" bestFit="1" customWidth="1"/>
    <col min="9478" max="9478" width="11.42578125" style="282" customWidth="1"/>
    <col min="9479" max="9495" width="9.28515625" style="282" customWidth="1"/>
    <col min="9496" max="9719" width="11.42578125" style="282" customWidth="1"/>
    <col min="9720" max="9720" width="1.140625" style="282" customWidth="1"/>
    <col min="9721" max="9721" width="9" style="282" customWidth="1"/>
    <col min="9722" max="9722" width="6.140625" style="282" customWidth="1"/>
    <col min="9723" max="9723" width="7.7109375" style="282" customWidth="1"/>
    <col min="9724" max="9724" width="13" style="282" customWidth="1"/>
    <col min="9725" max="9725" width="60.85546875" style="282"/>
    <col min="9726" max="9726" width="11.42578125" style="282" customWidth="1"/>
    <col min="9727" max="9727" width="8.42578125" style="282" customWidth="1"/>
    <col min="9728" max="9728" width="8.28515625" style="282" customWidth="1"/>
    <col min="9729" max="9729" width="25.28515625" style="282" customWidth="1"/>
    <col min="9730" max="9730" width="57.28515625" style="282" customWidth="1"/>
    <col min="9731" max="9731" width="9.5703125" style="282" customWidth="1"/>
    <col min="9732" max="9733" width="7.7109375" style="282" bestFit="1" customWidth="1"/>
    <col min="9734" max="9734" width="11.42578125" style="282" customWidth="1"/>
    <col min="9735" max="9751" width="9.28515625" style="282" customWidth="1"/>
    <col min="9752" max="9975" width="11.42578125" style="282" customWidth="1"/>
    <col min="9976" max="9976" width="1.140625" style="282" customWidth="1"/>
    <col min="9977" max="9977" width="9" style="282" customWidth="1"/>
    <col min="9978" max="9978" width="6.140625" style="282" customWidth="1"/>
    <col min="9979" max="9979" width="7.7109375" style="282" customWidth="1"/>
    <col min="9980" max="9980" width="13" style="282" customWidth="1"/>
    <col min="9981" max="9981" width="60.85546875" style="282"/>
    <col min="9982" max="9982" width="11.42578125" style="282" customWidth="1"/>
    <col min="9983" max="9983" width="8.42578125" style="282" customWidth="1"/>
    <col min="9984" max="9984" width="8.28515625" style="282" customWidth="1"/>
    <col min="9985" max="9985" width="25.28515625" style="282" customWidth="1"/>
    <col min="9986" max="9986" width="57.28515625" style="282" customWidth="1"/>
    <col min="9987" max="9987" width="9.5703125" style="282" customWidth="1"/>
    <col min="9988" max="9989" width="7.7109375" style="282" bestFit="1" customWidth="1"/>
    <col min="9990" max="9990" width="11.42578125" style="282" customWidth="1"/>
    <col min="9991" max="10007" width="9.28515625" style="282" customWidth="1"/>
    <col min="10008" max="10231" width="11.42578125" style="282" customWidth="1"/>
    <col min="10232" max="10232" width="1.140625" style="282" customWidth="1"/>
    <col min="10233" max="10233" width="9" style="282" customWidth="1"/>
    <col min="10234" max="10234" width="6.140625" style="282" customWidth="1"/>
    <col min="10235" max="10235" width="7.7109375" style="282" customWidth="1"/>
    <col min="10236" max="10236" width="13" style="282" customWidth="1"/>
    <col min="10237" max="10237" width="60.85546875" style="282"/>
    <col min="10238" max="10238" width="11.42578125" style="282" customWidth="1"/>
    <col min="10239" max="10239" width="8.42578125" style="282" customWidth="1"/>
    <col min="10240" max="10240" width="8.28515625" style="282" customWidth="1"/>
    <col min="10241" max="10241" width="25.28515625" style="282" customWidth="1"/>
    <col min="10242" max="10242" width="57.28515625" style="282" customWidth="1"/>
    <col min="10243" max="10243" width="9.5703125" style="282" customWidth="1"/>
    <col min="10244" max="10245" width="7.7109375" style="282" bestFit="1" customWidth="1"/>
    <col min="10246" max="10246" width="11.42578125" style="282" customWidth="1"/>
    <col min="10247" max="10263" width="9.28515625" style="282" customWidth="1"/>
    <col min="10264" max="10487" width="11.42578125" style="282" customWidth="1"/>
    <col min="10488" max="10488" width="1.140625" style="282" customWidth="1"/>
    <col min="10489" max="10489" width="9" style="282" customWidth="1"/>
    <col min="10490" max="10490" width="6.140625" style="282" customWidth="1"/>
    <col min="10491" max="10491" width="7.7109375" style="282" customWidth="1"/>
    <col min="10492" max="10492" width="13" style="282" customWidth="1"/>
    <col min="10493" max="10493" width="60.85546875" style="282"/>
    <col min="10494" max="10494" width="11.42578125" style="282" customWidth="1"/>
    <col min="10495" max="10495" width="8.42578125" style="282" customWidth="1"/>
    <col min="10496" max="10496" width="8.28515625" style="282" customWidth="1"/>
    <col min="10497" max="10497" width="25.28515625" style="282" customWidth="1"/>
    <col min="10498" max="10498" width="57.28515625" style="282" customWidth="1"/>
    <col min="10499" max="10499" width="9.5703125" style="282" customWidth="1"/>
    <col min="10500" max="10501" width="7.7109375" style="282" bestFit="1" customWidth="1"/>
    <col min="10502" max="10502" width="11.42578125" style="282" customWidth="1"/>
    <col min="10503" max="10519" width="9.28515625" style="282" customWidth="1"/>
    <col min="10520" max="10743" width="11.42578125" style="282" customWidth="1"/>
    <col min="10744" max="10744" width="1.140625" style="282" customWidth="1"/>
    <col min="10745" max="10745" width="9" style="282" customWidth="1"/>
    <col min="10746" max="10746" width="6.140625" style="282" customWidth="1"/>
    <col min="10747" max="10747" width="7.7109375" style="282" customWidth="1"/>
    <col min="10748" max="10748" width="13" style="282" customWidth="1"/>
    <col min="10749" max="10749" width="60.85546875" style="282"/>
    <col min="10750" max="10750" width="11.42578125" style="282" customWidth="1"/>
    <col min="10751" max="10751" width="8.42578125" style="282" customWidth="1"/>
    <col min="10752" max="10752" width="8.28515625" style="282" customWidth="1"/>
    <col min="10753" max="10753" width="25.28515625" style="282" customWidth="1"/>
    <col min="10754" max="10754" width="57.28515625" style="282" customWidth="1"/>
    <col min="10755" max="10755" width="9.5703125" style="282" customWidth="1"/>
    <col min="10756" max="10757" width="7.7109375" style="282" bestFit="1" customWidth="1"/>
    <col min="10758" max="10758" width="11.42578125" style="282" customWidth="1"/>
    <col min="10759" max="10775" width="9.28515625" style="282" customWidth="1"/>
    <col min="10776" max="10999" width="11.42578125" style="282" customWidth="1"/>
    <col min="11000" max="11000" width="1.140625" style="282" customWidth="1"/>
    <col min="11001" max="11001" width="9" style="282" customWidth="1"/>
    <col min="11002" max="11002" width="6.140625" style="282" customWidth="1"/>
    <col min="11003" max="11003" width="7.7109375" style="282" customWidth="1"/>
    <col min="11004" max="11004" width="13" style="282" customWidth="1"/>
    <col min="11005" max="11005" width="60.85546875" style="282"/>
    <col min="11006" max="11006" width="11.42578125" style="282" customWidth="1"/>
    <col min="11007" max="11007" width="8.42578125" style="282" customWidth="1"/>
    <col min="11008" max="11008" width="8.28515625" style="282" customWidth="1"/>
    <col min="11009" max="11009" width="25.28515625" style="282" customWidth="1"/>
    <col min="11010" max="11010" width="57.28515625" style="282" customWidth="1"/>
    <col min="11011" max="11011" width="9.5703125" style="282" customWidth="1"/>
    <col min="11012" max="11013" width="7.7109375" style="282" bestFit="1" customWidth="1"/>
    <col min="11014" max="11014" width="11.42578125" style="282" customWidth="1"/>
    <col min="11015" max="11031" width="9.28515625" style="282" customWidth="1"/>
    <col min="11032" max="11255" width="11.42578125" style="282" customWidth="1"/>
    <col min="11256" max="11256" width="1.140625" style="282" customWidth="1"/>
    <col min="11257" max="11257" width="9" style="282" customWidth="1"/>
    <col min="11258" max="11258" width="6.140625" style="282" customWidth="1"/>
    <col min="11259" max="11259" width="7.7109375" style="282" customWidth="1"/>
    <col min="11260" max="11260" width="13" style="282" customWidth="1"/>
    <col min="11261" max="11261" width="60.85546875" style="282"/>
    <col min="11262" max="11262" width="11.42578125" style="282" customWidth="1"/>
    <col min="11263" max="11263" width="8.42578125" style="282" customWidth="1"/>
    <col min="11264" max="11264" width="8.28515625" style="282" customWidth="1"/>
    <col min="11265" max="11265" width="25.28515625" style="282" customWidth="1"/>
    <col min="11266" max="11266" width="57.28515625" style="282" customWidth="1"/>
    <col min="11267" max="11267" width="9.5703125" style="282" customWidth="1"/>
    <col min="11268" max="11269" width="7.7109375" style="282" bestFit="1" customWidth="1"/>
    <col min="11270" max="11270" width="11.42578125" style="282" customWidth="1"/>
    <col min="11271" max="11287" width="9.28515625" style="282" customWidth="1"/>
    <col min="11288" max="11511" width="11.42578125" style="282" customWidth="1"/>
    <col min="11512" max="11512" width="1.140625" style="282" customWidth="1"/>
    <col min="11513" max="11513" width="9" style="282" customWidth="1"/>
    <col min="11514" max="11514" width="6.140625" style="282" customWidth="1"/>
    <col min="11515" max="11515" width="7.7109375" style="282" customWidth="1"/>
    <col min="11516" max="11516" width="13" style="282" customWidth="1"/>
    <col min="11517" max="11517" width="60.85546875" style="282"/>
    <col min="11518" max="11518" width="11.42578125" style="282" customWidth="1"/>
    <col min="11519" max="11519" width="8.42578125" style="282" customWidth="1"/>
    <col min="11520" max="11520" width="8.28515625" style="282" customWidth="1"/>
    <col min="11521" max="11521" width="25.28515625" style="282" customWidth="1"/>
    <col min="11522" max="11522" width="57.28515625" style="282" customWidth="1"/>
    <col min="11523" max="11523" width="9.5703125" style="282" customWidth="1"/>
    <col min="11524" max="11525" width="7.7109375" style="282" bestFit="1" customWidth="1"/>
    <col min="11526" max="11526" width="11.42578125" style="282" customWidth="1"/>
    <col min="11527" max="11543" width="9.28515625" style="282" customWidth="1"/>
    <col min="11544" max="11767" width="11.42578125" style="282" customWidth="1"/>
    <col min="11768" max="11768" width="1.140625" style="282" customWidth="1"/>
    <col min="11769" max="11769" width="9" style="282" customWidth="1"/>
    <col min="11770" max="11770" width="6.140625" style="282" customWidth="1"/>
    <col min="11771" max="11771" width="7.7109375" style="282" customWidth="1"/>
    <col min="11772" max="11772" width="13" style="282" customWidth="1"/>
    <col min="11773" max="11773" width="60.85546875" style="282"/>
    <col min="11774" max="11774" width="11.42578125" style="282" customWidth="1"/>
    <col min="11775" max="11775" width="8.42578125" style="282" customWidth="1"/>
    <col min="11776" max="11776" width="8.28515625" style="282" customWidth="1"/>
    <col min="11777" max="11777" width="25.28515625" style="282" customWidth="1"/>
    <col min="11778" max="11778" width="57.28515625" style="282" customWidth="1"/>
    <col min="11779" max="11779" width="9.5703125" style="282" customWidth="1"/>
    <col min="11780" max="11781" width="7.7109375" style="282" bestFit="1" customWidth="1"/>
    <col min="11782" max="11782" width="11.42578125" style="282" customWidth="1"/>
    <col min="11783" max="11799" width="9.28515625" style="282" customWidth="1"/>
    <col min="11800" max="12023" width="11.42578125" style="282" customWidth="1"/>
    <col min="12024" max="12024" width="1.140625" style="282" customWidth="1"/>
    <col min="12025" max="12025" width="9" style="282" customWidth="1"/>
    <col min="12026" max="12026" width="6.140625" style="282" customWidth="1"/>
    <col min="12027" max="12027" width="7.7109375" style="282" customWidth="1"/>
    <col min="12028" max="12028" width="13" style="282" customWidth="1"/>
    <col min="12029" max="12029" width="60.85546875" style="282"/>
    <col min="12030" max="12030" width="11.42578125" style="282" customWidth="1"/>
    <col min="12031" max="12031" width="8.42578125" style="282" customWidth="1"/>
    <col min="12032" max="12032" width="8.28515625" style="282" customWidth="1"/>
    <col min="12033" max="12033" width="25.28515625" style="282" customWidth="1"/>
    <col min="12034" max="12034" width="57.28515625" style="282" customWidth="1"/>
    <col min="12035" max="12035" width="9.5703125" style="282" customWidth="1"/>
    <col min="12036" max="12037" width="7.7109375" style="282" bestFit="1" customWidth="1"/>
    <col min="12038" max="12038" width="11.42578125" style="282" customWidth="1"/>
    <col min="12039" max="12055" width="9.28515625" style="282" customWidth="1"/>
    <col min="12056" max="12279" width="11.42578125" style="282" customWidth="1"/>
    <col min="12280" max="12280" width="1.140625" style="282" customWidth="1"/>
    <col min="12281" max="12281" width="9" style="282" customWidth="1"/>
    <col min="12282" max="12282" width="6.140625" style="282" customWidth="1"/>
    <col min="12283" max="12283" width="7.7109375" style="282" customWidth="1"/>
    <col min="12284" max="12284" width="13" style="282" customWidth="1"/>
    <col min="12285" max="12285" width="60.85546875" style="282"/>
    <col min="12286" max="12286" width="11.42578125" style="282" customWidth="1"/>
    <col min="12287" max="12287" width="8.42578125" style="282" customWidth="1"/>
    <col min="12288" max="12288" width="8.28515625" style="282" customWidth="1"/>
    <col min="12289" max="12289" width="25.28515625" style="282" customWidth="1"/>
    <col min="12290" max="12290" width="57.28515625" style="282" customWidth="1"/>
    <col min="12291" max="12291" width="9.5703125" style="282" customWidth="1"/>
    <col min="12292" max="12293" width="7.7109375" style="282" bestFit="1" customWidth="1"/>
    <col min="12294" max="12294" width="11.42578125" style="282" customWidth="1"/>
    <col min="12295" max="12311" width="9.28515625" style="282" customWidth="1"/>
    <col min="12312" max="12535" width="11.42578125" style="282" customWidth="1"/>
    <col min="12536" max="12536" width="1.140625" style="282" customWidth="1"/>
    <col min="12537" max="12537" width="9" style="282" customWidth="1"/>
    <col min="12538" max="12538" width="6.140625" style="282" customWidth="1"/>
    <col min="12539" max="12539" width="7.7109375" style="282" customWidth="1"/>
    <col min="12540" max="12540" width="13" style="282" customWidth="1"/>
    <col min="12541" max="12541" width="60.85546875" style="282"/>
    <col min="12542" max="12542" width="11.42578125" style="282" customWidth="1"/>
    <col min="12543" max="12543" width="8.42578125" style="282" customWidth="1"/>
    <col min="12544" max="12544" width="8.28515625" style="282" customWidth="1"/>
    <col min="12545" max="12545" width="25.28515625" style="282" customWidth="1"/>
    <col min="12546" max="12546" width="57.28515625" style="282" customWidth="1"/>
    <col min="12547" max="12547" width="9.5703125" style="282" customWidth="1"/>
    <col min="12548" max="12549" width="7.7109375" style="282" bestFit="1" customWidth="1"/>
    <col min="12550" max="12550" width="11.42578125" style="282" customWidth="1"/>
    <col min="12551" max="12567" width="9.28515625" style="282" customWidth="1"/>
    <col min="12568" max="12791" width="11.42578125" style="282" customWidth="1"/>
    <col min="12792" max="12792" width="1.140625" style="282" customWidth="1"/>
    <col min="12793" max="12793" width="9" style="282" customWidth="1"/>
    <col min="12794" max="12794" width="6.140625" style="282" customWidth="1"/>
    <col min="12795" max="12795" width="7.7109375" style="282" customWidth="1"/>
    <col min="12796" max="12796" width="13" style="282" customWidth="1"/>
    <col min="12797" max="12797" width="60.85546875" style="282"/>
    <col min="12798" max="12798" width="11.42578125" style="282" customWidth="1"/>
    <col min="12799" max="12799" width="8.42578125" style="282" customWidth="1"/>
    <col min="12800" max="12800" width="8.28515625" style="282" customWidth="1"/>
    <col min="12801" max="12801" width="25.28515625" style="282" customWidth="1"/>
    <col min="12802" max="12802" width="57.28515625" style="282" customWidth="1"/>
    <col min="12803" max="12803" width="9.5703125" style="282" customWidth="1"/>
    <col min="12804" max="12805" width="7.7109375" style="282" bestFit="1" customWidth="1"/>
    <col min="12806" max="12806" width="11.42578125" style="282" customWidth="1"/>
    <col min="12807" max="12823" width="9.28515625" style="282" customWidth="1"/>
    <col min="12824" max="13047" width="11.42578125" style="282" customWidth="1"/>
    <col min="13048" max="13048" width="1.140625" style="282" customWidth="1"/>
    <col min="13049" max="13049" width="9" style="282" customWidth="1"/>
    <col min="13050" max="13050" width="6.140625" style="282" customWidth="1"/>
    <col min="13051" max="13051" width="7.7109375" style="282" customWidth="1"/>
    <col min="13052" max="13052" width="13" style="282" customWidth="1"/>
    <col min="13053" max="13053" width="60.85546875" style="282"/>
    <col min="13054" max="13054" width="11.42578125" style="282" customWidth="1"/>
    <col min="13055" max="13055" width="8.42578125" style="282" customWidth="1"/>
    <col min="13056" max="13056" width="8.28515625" style="282" customWidth="1"/>
    <col min="13057" max="13057" width="25.28515625" style="282" customWidth="1"/>
    <col min="13058" max="13058" width="57.28515625" style="282" customWidth="1"/>
    <col min="13059" max="13059" width="9.5703125" style="282" customWidth="1"/>
    <col min="13060" max="13061" width="7.7109375" style="282" bestFit="1" customWidth="1"/>
    <col min="13062" max="13062" width="11.42578125" style="282" customWidth="1"/>
    <col min="13063" max="13079" width="9.28515625" style="282" customWidth="1"/>
    <col min="13080" max="13303" width="11.42578125" style="282" customWidth="1"/>
    <col min="13304" max="13304" width="1.140625" style="282" customWidth="1"/>
    <col min="13305" max="13305" width="9" style="282" customWidth="1"/>
    <col min="13306" max="13306" width="6.140625" style="282" customWidth="1"/>
    <col min="13307" max="13307" width="7.7109375" style="282" customWidth="1"/>
    <col min="13308" max="13308" width="13" style="282" customWidth="1"/>
    <col min="13309" max="13309" width="60.85546875" style="282"/>
    <col min="13310" max="13310" width="11.42578125" style="282" customWidth="1"/>
    <col min="13311" max="13311" width="8.42578125" style="282" customWidth="1"/>
    <col min="13312" max="13312" width="8.28515625" style="282" customWidth="1"/>
    <col min="13313" max="13313" width="25.28515625" style="282" customWidth="1"/>
    <col min="13314" max="13314" width="57.28515625" style="282" customWidth="1"/>
    <col min="13315" max="13315" width="9.5703125" style="282" customWidth="1"/>
    <col min="13316" max="13317" width="7.7109375" style="282" bestFit="1" customWidth="1"/>
    <col min="13318" max="13318" width="11.42578125" style="282" customWidth="1"/>
    <col min="13319" max="13335" width="9.28515625" style="282" customWidth="1"/>
    <col min="13336" max="13559" width="11.42578125" style="282" customWidth="1"/>
    <col min="13560" max="13560" width="1.140625" style="282" customWidth="1"/>
    <col min="13561" max="13561" width="9" style="282" customWidth="1"/>
    <col min="13562" max="13562" width="6.140625" style="282" customWidth="1"/>
    <col min="13563" max="13563" width="7.7109375" style="282" customWidth="1"/>
    <col min="13564" max="13564" width="13" style="282" customWidth="1"/>
    <col min="13565" max="13565" width="60.85546875" style="282"/>
    <col min="13566" max="13566" width="11.42578125" style="282" customWidth="1"/>
    <col min="13567" max="13567" width="8.42578125" style="282" customWidth="1"/>
    <col min="13568" max="13568" width="8.28515625" style="282" customWidth="1"/>
    <col min="13569" max="13569" width="25.28515625" style="282" customWidth="1"/>
    <col min="13570" max="13570" width="57.28515625" style="282" customWidth="1"/>
    <col min="13571" max="13571" width="9.5703125" style="282" customWidth="1"/>
    <col min="13572" max="13573" width="7.7109375" style="282" bestFit="1" customWidth="1"/>
    <col min="13574" max="13574" width="11.42578125" style="282" customWidth="1"/>
    <col min="13575" max="13591" width="9.28515625" style="282" customWidth="1"/>
    <col min="13592" max="13815" width="11.42578125" style="282" customWidth="1"/>
    <col min="13816" max="13816" width="1.140625" style="282" customWidth="1"/>
    <col min="13817" max="13817" width="9" style="282" customWidth="1"/>
    <col min="13818" max="13818" width="6.140625" style="282" customWidth="1"/>
    <col min="13819" max="13819" width="7.7109375" style="282" customWidth="1"/>
    <col min="13820" max="13820" width="13" style="282" customWidth="1"/>
    <col min="13821" max="13821" width="60.85546875" style="282"/>
    <col min="13822" max="13822" width="11.42578125" style="282" customWidth="1"/>
    <col min="13823" max="13823" width="8.42578125" style="282" customWidth="1"/>
    <col min="13824" max="13824" width="8.28515625" style="282" customWidth="1"/>
    <col min="13825" max="13825" width="25.28515625" style="282" customWidth="1"/>
    <col min="13826" max="13826" width="57.28515625" style="282" customWidth="1"/>
    <col min="13827" max="13827" width="9.5703125" style="282" customWidth="1"/>
    <col min="13828" max="13829" width="7.7109375" style="282" bestFit="1" customWidth="1"/>
    <col min="13830" max="13830" width="11.42578125" style="282" customWidth="1"/>
    <col min="13831" max="13847" width="9.28515625" style="282" customWidth="1"/>
    <col min="13848" max="14071" width="11.42578125" style="282" customWidth="1"/>
    <col min="14072" max="14072" width="1.140625" style="282" customWidth="1"/>
    <col min="14073" max="14073" width="9" style="282" customWidth="1"/>
    <col min="14074" max="14074" width="6.140625" style="282" customWidth="1"/>
    <col min="14075" max="14075" width="7.7109375" style="282" customWidth="1"/>
    <col min="14076" max="14076" width="13" style="282" customWidth="1"/>
    <col min="14077" max="14077" width="60.85546875" style="282"/>
    <col min="14078" max="14078" width="11.42578125" style="282" customWidth="1"/>
    <col min="14079" max="14079" width="8.42578125" style="282" customWidth="1"/>
    <col min="14080" max="14080" width="8.28515625" style="282" customWidth="1"/>
    <col min="14081" max="14081" width="25.28515625" style="282" customWidth="1"/>
    <col min="14082" max="14082" width="57.28515625" style="282" customWidth="1"/>
    <col min="14083" max="14083" width="9.5703125" style="282" customWidth="1"/>
    <col min="14084" max="14085" width="7.7109375" style="282" bestFit="1" customWidth="1"/>
    <col min="14086" max="14086" width="11.42578125" style="282" customWidth="1"/>
    <col min="14087" max="14103" width="9.28515625" style="282" customWidth="1"/>
    <col min="14104" max="14327" width="11.42578125" style="282" customWidth="1"/>
    <col min="14328" max="14328" width="1.140625" style="282" customWidth="1"/>
    <col min="14329" max="14329" width="9" style="282" customWidth="1"/>
    <col min="14330" max="14330" width="6.140625" style="282" customWidth="1"/>
    <col min="14331" max="14331" width="7.7109375" style="282" customWidth="1"/>
    <col min="14332" max="14332" width="13" style="282" customWidth="1"/>
    <col min="14333" max="14333" width="60.85546875" style="282"/>
    <col min="14334" max="14334" width="11.42578125" style="282" customWidth="1"/>
    <col min="14335" max="14335" width="8.42578125" style="282" customWidth="1"/>
    <col min="14336" max="14336" width="8.28515625" style="282" customWidth="1"/>
    <col min="14337" max="14337" width="25.28515625" style="282" customWidth="1"/>
    <col min="14338" max="14338" width="57.28515625" style="282" customWidth="1"/>
    <col min="14339" max="14339" width="9.5703125" style="282" customWidth="1"/>
    <col min="14340" max="14341" width="7.7109375" style="282" bestFit="1" customWidth="1"/>
    <col min="14342" max="14342" width="11.42578125" style="282" customWidth="1"/>
    <col min="14343" max="14359" width="9.28515625" style="282" customWidth="1"/>
    <col min="14360" max="14583" width="11.42578125" style="282" customWidth="1"/>
    <col min="14584" max="14584" width="1.140625" style="282" customWidth="1"/>
    <col min="14585" max="14585" width="9" style="282" customWidth="1"/>
    <col min="14586" max="14586" width="6.140625" style="282" customWidth="1"/>
    <col min="14587" max="14587" width="7.7109375" style="282" customWidth="1"/>
    <col min="14588" max="14588" width="13" style="282" customWidth="1"/>
    <col min="14589" max="14589" width="60.85546875" style="282"/>
    <col min="14590" max="14590" width="11.42578125" style="282" customWidth="1"/>
    <col min="14591" max="14591" width="8.42578125" style="282" customWidth="1"/>
    <col min="14592" max="14592" width="8.28515625" style="282" customWidth="1"/>
    <col min="14593" max="14593" width="25.28515625" style="282" customWidth="1"/>
    <col min="14594" max="14594" width="57.28515625" style="282" customWidth="1"/>
    <col min="14595" max="14595" width="9.5703125" style="282" customWidth="1"/>
    <col min="14596" max="14597" width="7.7109375" style="282" bestFit="1" customWidth="1"/>
    <col min="14598" max="14598" width="11.42578125" style="282" customWidth="1"/>
    <col min="14599" max="14615" width="9.28515625" style="282" customWidth="1"/>
    <col min="14616" max="14839" width="11.42578125" style="282" customWidth="1"/>
    <col min="14840" max="14840" width="1.140625" style="282" customWidth="1"/>
    <col min="14841" max="14841" width="9" style="282" customWidth="1"/>
    <col min="14842" max="14842" width="6.140625" style="282" customWidth="1"/>
    <col min="14843" max="14843" width="7.7109375" style="282" customWidth="1"/>
    <col min="14844" max="14844" width="13" style="282" customWidth="1"/>
    <col min="14845" max="14845" width="60.85546875" style="282"/>
    <col min="14846" max="14846" width="11.42578125" style="282" customWidth="1"/>
    <col min="14847" max="14847" width="8.42578125" style="282" customWidth="1"/>
    <col min="14848" max="14848" width="8.28515625" style="282" customWidth="1"/>
    <col min="14849" max="14849" width="25.28515625" style="282" customWidth="1"/>
    <col min="14850" max="14850" width="57.28515625" style="282" customWidth="1"/>
    <col min="14851" max="14851" width="9.5703125" style="282" customWidth="1"/>
    <col min="14852" max="14853" width="7.7109375" style="282" bestFit="1" customWidth="1"/>
    <col min="14854" max="14854" width="11.42578125" style="282" customWidth="1"/>
    <col min="14855" max="14871" width="9.28515625" style="282" customWidth="1"/>
    <col min="14872" max="15095" width="11.42578125" style="282" customWidth="1"/>
    <col min="15096" max="15096" width="1.140625" style="282" customWidth="1"/>
    <col min="15097" max="15097" width="9" style="282" customWidth="1"/>
    <col min="15098" max="15098" width="6.140625" style="282" customWidth="1"/>
    <col min="15099" max="15099" width="7.7109375" style="282" customWidth="1"/>
    <col min="15100" max="15100" width="13" style="282" customWidth="1"/>
    <col min="15101" max="15101" width="60.85546875" style="282"/>
    <col min="15102" max="15102" width="11.42578125" style="282" customWidth="1"/>
    <col min="15103" max="15103" width="8.42578125" style="282" customWidth="1"/>
    <col min="15104" max="15104" width="8.28515625" style="282" customWidth="1"/>
    <col min="15105" max="15105" width="25.28515625" style="282" customWidth="1"/>
    <col min="15106" max="15106" width="57.28515625" style="282" customWidth="1"/>
    <col min="15107" max="15107" width="9.5703125" style="282" customWidth="1"/>
    <col min="15108" max="15109" width="7.7109375" style="282" bestFit="1" customWidth="1"/>
    <col min="15110" max="15110" width="11.42578125" style="282" customWidth="1"/>
    <col min="15111" max="15127" width="9.28515625" style="282" customWidth="1"/>
    <col min="15128" max="15351" width="11.42578125" style="282" customWidth="1"/>
    <col min="15352" max="15352" width="1.140625" style="282" customWidth="1"/>
    <col min="15353" max="15353" width="9" style="282" customWidth="1"/>
    <col min="15354" max="15354" width="6.140625" style="282" customWidth="1"/>
    <col min="15355" max="15355" width="7.7109375" style="282" customWidth="1"/>
    <col min="15356" max="15356" width="13" style="282" customWidth="1"/>
    <col min="15357" max="15357" width="60.85546875" style="282"/>
    <col min="15358" max="15358" width="11.42578125" style="282" customWidth="1"/>
    <col min="15359" max="15359" width="8.42578125" style="282" customWidth="1"/>
    <col min="15360" max="15360" width="8.28515625" style="282" customWidth="1"/>
    <col min="15361" max="15361" width="25.28515625" style="282" customWidth="1"/>
    <col min="15362" max="15362" width="57.28515625" style="282" customWidth="1"/>
    <col min="15363" max="15363" width="9.5703125" style="282" customWidth="1"/>
    <col min="15364" max="15365" width="7.7109375" style="282" bestFit="1" customWidth="1"/>
    <col min="15366" max="15366" width="11.42578125" style="282" customWidth="1"/>
    <col min="15367" max="15383" width="9.28515625" style="282" customWidth="1"/>
    <col min="15384" max="15607" width="11.42578125" style="282" customWidth="1"/>
    <col min="15608" max="15608" width="1.140625" style="282" customWidth="1"/>
    <col min="15609" max="15609" width="9" style="282" customWidth="1"/>
    <col min="15610" max="15610" width="6.140625" style="282" customWidth="1"/>
    <col min="15611" max="15611" width="7.7109375" style="282" customWidth="1"/>
    <col min="15612" max="15612" width="13" style="282" customWidth="1"/>
    <col min="15613" max="15613" width="60.85546875" style="282"/>
    <col min="15614" max="15614" width="11.42578125" style="282" customWidth="1"/>
    <col min="15615" max="15615" width="8.42578125" style="282" customWidth="1"/>
    <col min="15616" max="15616" width="8.28515625" style="282" customWidth="1"/>
    <col min="15617" max="15617" width="25.28515625" style="282" customWidth="1"/>
    <col min="15618" max="15618" width="57.28515625" style="282" customWidth="1"/>
    <col min="15619" max="15619" width="9.5703125" style="282" customWidth="1"/>
    <col min="15620" max="15621" width="7.7109375" style="282" bestFit="1" customWidth="1"/>
    <col min="15622" max="15622" width="11.42578125" style="282" customWidth="1"/>
    <col min="15623" max="15639" width="9.28515625" style="282" customWidth="1"/>
    <col min="15640" max="15863" width="11.42578125" style="282" customWidth="1"/>
    <col min="15864" max="15864" width="1.140625" style="282" customWidth="1"/>
    <col min="15865" max="15865" width="9" style="282" customWidth="1"/>
    <col min="15866" max="15866" width="6.140625" style="282" customWidth="1"/>
    <col min="15867" max="15867" width="7.7109375" style="282" customWidth="1"/>
    <col min="15868" max="15868" width="13" style="282" customWidth="1"/>
    <col min="15869" max="15869" width="60.85546875" style="282"/>
    <col min="15870" max="15870" width="11.42578125" style="282" customWidth="1"/>
    <col min="15871" max="15871" width="8.42578125" style="282" customWidth="1"/>
    <col min="15872" max="15872" width="8.28515625" style="282" customWidth="1"/>
    <col min="15873" max="15873" width="25.28515625" style="282" customWidth="1"/>
    <col min="15874" max="15874" width="57.28515625" style="282" customWidth="1"/>
    <col min="15875" max="15875" width="9.5703125" style="282" customWidth="1"/>
    <col min="15876" max="15877" width="7.7109375" style="282" bestFit="1" customWidth="1"/>
    <col min="15878" max="15878" width="11.42578125" style="282" customWidth="1"/>
    <col min="15879" max="15895" width="9.28515625" style="282" customWidth="1"/>
    <col min="15896" max="16119" width="11.42578125" style="282" customWidth="1"/>
    <col min="16120" max="16120" width="1.140625" style="282" customWidth="1"/>
    <col min="16121" max="16121" width="9" style="282" customWidth="1"/>
    <col min="16122" max="16122" width="6.140625" style="282" customWidth="1"/>
    <col min="16123" max="16123" width="7.7109375" style="282" customWidth="1"/>
    <col min="16124" max="16124" width="13" style="282" customWidth="1"/>
    <col min="16125" max="16125" width="60.85546875" style="282"/>
    <col min="16126" max="16126" width="11.42578125" style="282" customWidth="1"/>
    <col min="16127" max="16127" width="8.42578125" style="282" customWidth="1"/>
    <col min="16128" max="16128" width="8.28515625" style="282" customWidth="1"/>
    <col min="16129" max="16129" width="25.28515625" style="282" customWidth="1"/>
    <col min="16130" max="16130" width="57.28515625" style="282" customWidth="1"/>
    <col min="16131" max="16131" width="9.5703125" style="282" customWidth="1"/>
    <col min="16132" max="16133" width="7.7109375" style="282" bestFit="1" customWidth="1"/>
    <col min="16134" max="16134" width="11.42578125" style="282" customWidth="1"/>
    <col min="16135" max="16151" width="9.28515625" style="282" customWidth="1"/>
    <col min="16152" max="16375" width="11.42578125" style="282" customWidth="1"/>
    <col min="16376" max="16376" width="1.140625" style="282" customWidth="1"/>
    <col min="16377" max="16377" width="9" style="282" customWidth="1"/>
    <col min="16378" max="16378" width="6.140625" style="282" customWidth="1"/>
    <col min="16379" max="16379" width="7.7109375" style="282" customWidth="1"/>
    <col min="16380" max="16380" width="13" style="282" customWidth="1"/>
    <col min="16381" max="16384" width="60.85546875" style="282"/>
  </cols>
  <sheetData>
    <row r="1" spans="1:7" ht="6" customHeight="1"/>
    <row r="2" spans="1:7" s="274" customFormat="1" ht="15">
      <c r="A2" s="83" t="s">
        <v>302</v>
      </c>
      <c r="B2" s="290"/>
      <c r="C2" s="290"/>
      <c r="D2" s="290"/>
      <c r="E2" s="290"/>
      <c r="F2" s="290"/>
    </row>
    <row r="3" spans="1:7" s="275" customFormat="1" ht="15">
      <c r="A3" s="573" t="s">
        <v>297</v>
      </c>
      <c r="B3" s="573"/>
      <c r="C3" s="573"/>
      <c r="D3" s="573"/>
      <c r="E3" s="573"/>
      <c r="F3" s="276"/>
      <c r="G3" s="277"/>
    </row>
    <row r="4" spans="1:7" s="275" customFormat="1" ht="15">
      <c r="A4" s="577" t="s">
        <v>493</v>
      </c>
      <c r="B4" s="577"/>
      <c r="C4" s="577"/>
      <c r="D4" s="577"/>
      <c r="E4" s="577"/>
      <c r="F4" s="276"/>
      <c r="G4" s="277"/>
    </row>
    <row r="5" spans="1:7" s="275" customFormat="1" ht="15">
      <c r="A5" s="574" t="s">
        <v>234</v>
      </c>
      <c r="B5" s="574"/>
      <c r="C5" s="574"/>
      <c r="D5" s="574"/>
      <c r="E5" s="574"/>
      <c r="F5" s="276"/>
    </row>
    <row r="6" spans="1:7" ht="12">
      <c r="A6" s="278"/>
      <c r="B6" s="279"/>
      <c r="C6" s="280"/>
      <c r="D6" s="280"/>
      <c r="E6" s="280"/>
      <c r="F6" s="281"/>
    </row>
    <row r="7" spans="1:7" ht="12">
      <c r="A7" s="283"/>
      <c r="B7" s="284" t="s">
        <v>235</v>
      </c>
      <c r="C7" s="582">
        <v>7939552</v>
      </c>
      <c r="D7" s="582"/>
      <c r="E7" s="582"/>
      <c r="F7" s="285"/>
      <c r="G7" s="286"/>
    </row>
    <row r="8" spans="1:7" ht="12">
      <c r="A8" s="283"/>
      <c r="B8" s="284" t="s">
        <v>236</v>
      </c>
      <c r="C8" s="582">
        <v>34778</v>
      </c>
      <c r="D8" s="582"/>
      <c r="E8" s="582"/>
      <c r="F8" s="285"/>
      <c r="G8" s="286"/>
    </row>
    <row r="9" spans="1:7" ht="12">
      <c r="A9" s="283"/>
      <c r="B9" s="287" t="s">
        <v>298</v>
      </c>
      <c r="C9" s="583">
        <f>+C8/C7*100000</f>
        <v>438.03479087988842</v>
      </c>
      <c r="D9" s="583"/>
      <c r="E9" s="583"/>
      <c r="F9" s="285"/>
      <c r="G9" s="286"/>
    </row>
    <row r="10" spans="1:7" ht="30">
      <c r="A10" s="375" t="s">
        <v>238</v>
      </c>
      <c r="B10" s="390" t="s">
        <v>299</v>
      </c>
      <c r="C10" s="390" t="s">
        <v>240</v>
      </c>
      <c r="D10" s="390" t="s">
        <v>0</v>
      </c>
      <c r="E10" s="390" t="s">
        <v>241</v>
      </c>
      <c r="F10" s="285"/>
      <c r="G10" s="179" t="s">
        <v>149</v>
      </c>
    </row>
    <row r="11" spans="1:7" ht="14.25">
      <c r="A11" s="378" t="s">
        <v>242</v>
      </c>
      <c r="B11" s="391" t="s">
        <v>243</v>
      </c>
      <c r="C11" s="379">
        <v>2643</v>
      </c>
      <c r="D11" s="380">
        <f>C11/$C$8</f>
        <v>7.5996319512335389E-2</v>
      </c>
      <c r="E11" s="381">
        <f>+C11/$C$7*100000</f>
        <v>33.289031925227015</v>
      </c>
      <c r="F11" s="285"/>
      <c r="G11" s="286"/>
    </row>
    <row r="12" spans="1:7" ht="14.25">
      <c r="A12" s="378" t="s">
        <v>252</v>
      </c>
      <c r="B12" s="391" t="s">
        <v>253</v>
      </c>
      <c r="C12" s="379">
        <v>2438</v>
      </c>
      <c r="D12" s="380">
        <f>C12/$C$8</f>
        <v>7.0101788486974528E-2</v>
      </c>
      <c r="E12" s="381">
        <f>+C12/$C$7*100000</f>
        <v>30.707022260198059</v>
      </c>
      <c r="F12" s="285"/>
      <c r="G12" s="286"/>
    </row>
    <row r="13" spans="1:7" ht="14.25">
      <c r="A13" s="378" t="s">
        <v>244</v>
      </c>
      <c r="B13" s="392" t="s">
        <v>245</v>
      </c>
      <c r="C13" s="379">
        <v>2030</v>
      </c>
      <c r="D13" s="380">
        <f t="shared" ref="D13:D37" si="0">C13/$C$8</f>
        <v>5.8370234056012424E-2</v>
      </c>
      <c r="E13" s="381">
        <f t="shared" ref="E13:E37" si="1">+C13/$C$7*100000</f>
        <v>25.568193268335541</v>
      </c>
      <c r="F13" s="285"/>
      <c r="G13" s="286"/>
    </row>
    <row r="14" spans="1:7" ht="14.25">
      <c r="A14" s="378" t="s">
        <v>246</v>
      </c>
      <c r="B14" s="392" t="s">
        <v>247</v>
      </c>
      <c r="C14" s="379">
        <v>1886</v>
      </c>
      <c r="D14" s="380">
        <f t="shared" si="0"/>
        <v>5.4229685433319914E-2</v>
      </c>
      <c r="E14" s="381">
        <f t="shared" si="1"/>
        <v>23.754488918266421</v>
      </c>
      <c r="F14" s="285"/>
      <c r="G14" s="286"/>
    </row>
    <row r="15" spans="1:7" ht="14.25">
      <c r="A15" s="378" t="s">
        <v>248</v>
      </c>
      <c r="B15" s="391" t="s">
        <v>249</v>
      </c>
      <c r="C15" s="379">
        <v>1698</v>
      </c>
      <c r="D15" s="380">
        <f t="shared" si="0"/>
        <v>4.8823969175915811E-2</v>
      </c>
      <c r="E15" s="381">
        <f t="shared" si="1"/>
        <v>21.386597127898401</v>
      </c>
      <c r="F15" s="285"/>
      <c r="G15" s="286"/>
    </row>
    <row r="16" spans="1:7" ht="14.25">
      <c r="A16" s="378" t="s">
        <v>250</v>
      </c>
      <c r="B16" s="391" t="s">
        <v>251</v>
      </c>
      <c r="C16" s="379">
        <v>1677</v>
      </c>
      <c r="D16" s="380">
        <f t="shared" si="0"/>
        <v>4.822013916843982E-2</v>
      </c>
      <c r="E16" s="381">
        <f t="shared" si="1"/>
        <v>21.122098576846653</v>
      </c>
      <c r="F16" s="285"/>
      <c r="G16" s="286"/>
    </row>
    <row r="17" spans="1:7" ht="14.25">
      <c r="A17" s="378" t="s">
        <v>254</v>
      </c>
      <c r="B17" s="391" t="s">
        <v>255</v>
      </c>
      <c r="C17" s="379">
        <v>1231</v>
      </c>
      <c r="D17" s="380">
        <f t="shared" si="0"/>
        <v>3.5395939962044973E-2</v>
      </c>
      <c r="E17" s="381">
        <f t="shared" si="1"/>
        <v>15.504653159271456</v>
      </c>
      <c r="F17" s="285"/>
      <c r="G17" s="286"/>
    </row>
    <row r="18" spans="1:7" ht="14.25">
      <c r="A18" s="378" t="s">
        <v>266</v>
      </c>
      <c r="B18" s="391" t="s">
        <v>267</v>
      </c>
      <c r="C18" s="379">
        <v>968</v>
      </c>
      <c r="D18" s="380">
        <f t="shared" si="0"/>
        <v>2.7833687963655183E-2</v>
      </c>
      <c r="E18" s="381">
        <f t="shared" si="1"/>
        <v>12.192123686575767</v>
      </c>
      <c r="F18" s="285"/>
      <c r="G18" s="286"/>
    </row>
    <row r="19" spans="1:7" ht="14.25">
      <c r="A19" s="378" t="s">
        <v>258</v>
      </c>
      <c r="B19" s="391" t="s">
        <v>259</v>
      </c>
      <c r="C19" s="379">
        <v>956</v>
      </c>
      <c r="D19" s="380">
        <f t="shared" si="0"/>
        <v>2.7488642245097474E-2</v>
      </c>
      <c r="E19" s="381">
        <f t="shared" si="1"/>
        <v>12.040981657403339</v>
      </c>
      <c r="F19" s="285"/>
      <c r="G19" s="286"/>
    </row>
    <row r="20" spans="1:7" ht="14.25">
      <c r="A20" s="382" t="s">
        <v>256</v>
      </c>
      <c r="B20" s="393" t="s">
        <v>257</v>
      </c>
      <c r="C20" s="379">
        <v>919</v>
      </c>
      <c r="D20" s="380">
        <f t="shared" si="0"/>
        <v>2.642475127954454E-2</v>
      </c>
      <c r="E20" s="381">
        <f t="shared" si="1"/>
        <v>11.574960400788356</v>
      </c>
      <c r="F20" s="285"/>
      <c r="G20" s="286"/>
    </row>
    <row r="21" spans="1:7" ht="14.25">
      <c r="A21" s="378" t="s">
        <v>270</v>
      </c>
      <c r="B21" s="391" t="s">
        <v>271</v>
      </c>
      <c r="C21" s="379">
        <v>905</v>
      </c>
      <c r="D21" s="380">
        <f t="shared" si="0"/>
        <v>2.6022197941227211E-2</v>
      </c>
      <c r="E21" s="381">
        <f t="shared" si="1"/>
        <v>11.398628033420525</v>
      </c>
      <c r="F21" s="285"/>
      <c r="G21" s="286"/>
    </row>
    <row r="22" spans="1:7" ht="14.25">
      <c r="A22" s="378" t="s">
        <v>260</v>
      </c>
      <c r="B22" s="391" t="s">
        <v>261</v>
      </c>
      <c r="C22" s="379">
        <v>887</v>
      </c>
      <c r="D22" s="380">
        <f t="shared" si="0"/>
        <v>2.5504629363390648E-2</v>
      </c>
      <c r="E22" s="381">
        <f t="shared" si="1"/>
        <v>11.171914989661886</v>
      </c>
      <c r="F22" s="285"/>
      <c r="G22" s="286"/>
    </row>
    <row r="23" spans="1:7" ht="14.25">
      <c r="A23" s="378" t="s">
        <v>274</v>
      </c>
      <c r="B23" s="391" t="s">
        <v>275</v>
      </c>
      <c r="C23" s="379">
        <v>833</v>
      </c>
      <c r="D23" s="380">
        <f t="shared" si="0"/>
        <v>2.395192362988096E-2</v>
      </c>
      <c r="E23" s="381">
        <f t="shared" si="1"/>
        <v>10.491775858385964</v>
      </c>
      <c r="F23" s="285"/>
      <c r="G23" s="286"/>
    </row>
    <row r="24" spans="1:7" ht="14.25">
      <c r="A24" s="378" t="s">
        <v>262</v>
      </c>
      <c r="B24" s="391" t="s">
        <v>263</v>
      </c>
      <c r="C24" s="379">
        <v>775</v>
      </c>
      <c r="D24" s="380">
        <f t="shared" si="0"/>
        <v>2.2284202656852034E-2</v>
      </c>
      <c r="E24" s="381">
        <f t="shared" si="1"/>
        <v>9.7612560507192345</v>
      </c>
      <c r="F24" s="285"/>
      <c r="G24" s="286"/>
    </row>
    <row r="25" spans="1:7" ht="14.25">
      <c r="A25" s="378" t="s">
        <v>264</v>
      </c>
      <c r="B25" s="391" t="s">
        <v>265</v>
      </c>
      <c r="C25" s="379">
        <v>628</v>
      </c>
      <c r="D25" s="380">
        <f t="shared" si="0"/>
        <v>1.8057392604520099E-2</v>
      </c>
      <c r="E25" s="381">
        <f t="shared" si="1"/>
        <v>7.9097661933570054</v>
      </c>
      <c r="F25" s="285"/>
      <c r="G25" s="286"/>
    </row>
    <row r="26" spans="1:7" ht="14.25">
      <c r="A26" s="378" t="s">
        <v>276</v>
      </c>
      <c r="B26" s="391" t="s">
        <v>277</v>
      </c>
      <c r="C26" s="379">
        <v>626</v>
      </c>
      <c r="D26" s="380">
        <f t="shared" si="0"/>
        <v>1.7999884984760482E-2</v>
      </c>
      <c r="E26" s="381">
        <f t="shared" si="1"/>
        <v>7.884575855161601</v>
      </c>
      <c r="F26" s="285"/>
      <c r="G26" s="286"/>
    </row>
    <row r="27" spans="1:7" ht="14.25">
      <c r="A27" s="378" t="s">
        <v>268</v>
      </c>
      <c r="B27" s="391" t="s">
        <v>269</v>
      </c>
      <c r="C27" s="379">
        <v>587</v>
      </c>
      <c r="D27" s="380">
        <f t="shared" si="0"/>
        <v>1.6878486399447928E-2</v>
      </c>
      <c r="E27" s="381">
        <f t="shared" si="1"/>
        <v>7.3933642603512135</v>
      </c>
      <c r="F27" s="285"/>
      <c r="G27" s="286"/>
    </row>
    <row r="28" spans="1:7" ht="14.25">
      <c r="A28" s="378" t="s">
        <v>278</v>
      </c>
      <c r="B28" s="391" t="s">
        <v>279</v>
      </c>
      <c r="C28" s="379">
        <v>567</v>
      </c>
      <c r="D28" s="380">
        <f t="shared" si="0"/>
        <v>1.6303410201851744E-2</v>
      </c>
      <c r="E28" s="381">
        <f t="shared" si="1"/>
        <v>7.1414608783971687</v>
      </c>
      <c r="F28" s="285"/>
      <c r="G28" s="286"/>
    </row>
    <row r="29" spans="1:7" ht="14.25">
      <c r="A29" s="378" t="s">
        <v>272</v>
      </c>
      <c r="B29" s="391" t="s">
        <v>273</v>
      </c>
      <c r="C29" s="379">
        <v>435</v>
      </c>
      <c r="D29" s="380">
        <f t="shared" si="0"/>
        <v>1.2507907297716947E-2</v>
      </c>
      <c r="E29" s="381">
        <f t="shared" si="1"/>
        <v>5.4788985575004734</v>
      </c>
      <c r="F29" s="285"/>
      <c r="G29" s="286"/>
    </row>
    <row r="30" spans="1:7" ht="14.25">
      <c r="A30" s="378" t="s">
        <v>284</v>
      </c>
      <c r="B30" s="391" t="s">
        <v>285</v>
      </c>
      <c r="C30" s="379">
        <v>410</v>
      </c>
      <c r="D30" s="380">
        <f t="shared" si="0"/>
        <v>1.1789062050721721E-2</v>
      </c>
      <c r="E30" s="381">
        <f t="shared" si="1"/>
        <v>5.1640193300579176</v>
      </c>
      <c r="F30" s="285"/>
      <c r="G30" s="286"/>
    </row>
    <row r="31" spans="1:7" ht="14.25">
      <c r="A31" s="378" t="s">
        <v>282</v>
      </c>
      <c r="B31" s="391" t="s">
        <v>283</v>
      </c>
      <c r="C31" s="379">
        <v>384</v>
      </c>
      <c r="D31" s="380">
        <f t="shared" si="0"/>
        <v>1.1041462993846684E-2</v>
      </c>
      <c r="E31" s="381">
        <f t="shared" si="1"/>
        <v>4.8365449335176596</v>
      </c>
      <c r="F31" s="281"/>
      <c r="G31" s="286"/>
    </row>
    <row r="32" spans="1:7" ht="14.25">
      <c r="A32" s="378" t="s">
        <v>288</v>
      </c>
      <c r="B32" s="49" t="s">
        <v>289</v>
      </c>
      <c r="C32" s="379">
        <v>339</v>
      </c>
      <c r="D32" s="380">
        <f t="shared" si="0"/>
        <v>9.7475415492552769E-3</v>
      </c>
      <c r="E32" s="381">
        <f t="shared" si="1"/>
        <v>4.2697623241210589</v>
      </c>
      <c r="F32" s="278"/>
    </row>
    <row r="33" spans="1:6" ht="14.25">
      <c r="A33" s="378" t="s">
        <v>290</v>
      </c>
      <c r="B33" s="391" t="s">
        <v>291</v>
      </c>
      <c r="C33" s="379">
        <v>320</v>
      </c>
      <c r="D33" s="380">
        <f t="shared" si="0"/>
        <v>9.2012191615389038E-3</v>
      </c>
      <c r="E33" s="381">
        <f t="shared" si="1"/>
        <v>4.0304541112647163</v>
      </c>
      <c r="F33" s="278"/>
    </row>
    <row r="34" spans="1:6" ht="14.25">
      <c r="A34" s="378" t="s">
        <v>286</v>
      </c>
      <c r="B34" s="49" t="s">
        <v>287</v>
      </c>
      <c r="C34" s="379">
        <v>310</v>
      </c>
      <c r="D34" s="380">
        <f t="shared" si="0"/>
        <v>8.913681062740814E-3</v>
      </c>
      <c r="E34" s="381">
        <f t="shared" si="1"/>
        <v>3.9045024202876935</v>
      </c>
      <c r="F34" s="278"/>
    </row>
    <row r="35" spans="1:6" ht="14.25">
      <c r="A35" s="378" t="s">
        <v>300</v>
      </c>
      <c r="B35" s="391" t="s">
        <v>301</v>
      </c>
      <c r="C35" s="379">
        <v>289</v>
      </c>
      <c r="D35" s="380">
        <f t="shared" si="0"/>
        <v>8.3098510552648223E-3</v>
      </c>
      <c r="E35" s="381">
        <f t="shared" si="1"/>
        <v>3.6400038692359469</v>
      </c>
      <c r="F35" s="278"/>
    </row>
    <row r="36" spans="1:6" ht="14.25">
      <c r="A36" s="364"/>
      <c r="B36" s="5" t="s">
        <v>292</v>
      </c>
      <c r="C36" s="379">
        <v>7030</v>
      </c>
      <c r="D36" s="380">
        <f t="shared" si="0"/>
        <v>0.2021392834550578</v>
      </c>
      <c r="E36" s="384">
        <f t="shared" si="1"/>
        <v>88.544038756846732</v>
      </c>
      <c r="F36" s="278"/>
    </row>
    <row r="37" spans="1:6" ht="14.25">
      <c r="A37" s="364" t="s">
        <v>293</v>
      </c>
      <c r="B37" s="5" t="s">
        <v>294</v>
      </c>
      <c r="C37" s="385">
        <v>3007</v>
      </c>
      <c r="D37" s="380">
        <f t="shared" si="0"/>
        <v>8.6462706308585893E-2</v>
      </c>
      <c r="E37" s="384">
        <f t="shared" si="1"/>
        <v>37.873673476790628</v>
      </c>
      <c r="F37" s="278"/>
    </row>
    <row r="38" spans="1:6" ht="12">
      <c r="A38" s="578" t="s">
        <v>468</v>
      </c>
      <c r="B38" s="578"/>
      <c r="C38" s="578"/>
      <c r="D38" s="578"/>
      <c r="E38" s="578"/>
      <c r="F38" s="278"/>
    </row>
    <row r="39" spans="1:6" ht="12">
      <c r="A39" s="579" t="s">
        <v>498</v>
      </c>
      <c r="B39" s="579"/>
      <c r="C39" s="579"/>
      <c r="D39" s="579"/>
      <c r="E39" s="579"/>
      <c r="F39" s="278"/>
    </row>
    <row r="40" spans="1:6" ht="12">
      <c r="A40" s="579" t="s">
        <v>499</v>
      </c>
      <c r="B40" s="579"/>
      <c r="C40" s="579"/>
      <c r="D40" s="579"/>
      <c r="E40" s="579"/>
      <c r="F40" s="278"/>
    </row>
    <row r="41" spans="1:6" ht="12">
      <c r="A41" s="579" t="s">
        <v>500</v>
      </c>
      <c r="B41" s="579"/>
      <c r="C41" s="579"/>
      <c r="D41" s="579"/>
      <c r="E41" s="579"/>
      <c r="F41" s="278"/>
    </row>
    <row r="42" spans="1:6" ht="12">
      <c r="A42" s="579" t="s">
        <v>501</v>
      </c>
      <c r="B42" s="579"/>
      <c r="C42" s="579"/>
      <c r="D42" s="579"/>
      <c r="E42" s="579"/>
      <c r="F42" s="278"/>
    </row>
    <row r="43" spans="1:6" ht="11.25">
      <c r="A43" s="580" t="s">
        <v>470</v>
      </c>
      <c r="B43" s="581"/>
      <c r="C43" s="581"/>
      <c r="D43" s="581"/>
      <c r="E43" s="581"/>
    </row>
    <row r="44" spans="1:6">
      <c r="A44" s="291"/>
      <c r="B44" s="292"/>
      <c r="C44" s="293"/>
      <c r="D44" s="293"/>
      <c r="E44" s="293"/>
    </row>
  </sheetData>
  <mergeCells count="12">
    <mergeCell ref="A40:E40"/>
    <mergeCell ref="A41:E41"/>
    <mergeCell ref="A42:E42"/>
    <mergeCell ref="A43:E43"/>
    <mergeCell ref="A3:E3"/>
    <mergeCell ref="A5:E5"/>
    <mergeCell ref="C7:E7"/>
    <mergeCell ref="C8:E8"/>
    <mergeCell ref="C9:E9"/>
    <mergeCell ref="A4:E4"/>
    <mergeCell ref="A38:E38"/>
    <mergeCell ref="A39:E39"/>
  </mergeCells>
  <hyperlinks>
    <hyperlink ref="G10" location="ÍNDICE!A30" display="ÍNDICE"/>
  </hyperlinks>
  <printOptions horizontalCentered="1"/>
  <pageMargins left="0" right="0" top="1.1811023622047245" bottom="0" header="0.19685039370078741" footer="0.19685039370078741"/>
  <pageSetup paperSize="9" scale="70" firstPageNumber="77" orientation="landscape" useFirstPageNumber="1" r:id="rId1"/>
  <headerFooter scaleWithDoc="0">
    <oddHeader>&amp;C&amp;10&amp;G</oddHeader>
    <oddFooter>&amp;C&amp;10&amp;P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G10" sqref="G10"/>
    </sheetView>
  </sheetViews>
  <sheetFormatPr baseColWidth="10" defaultColWidth="7.7109375" defaultRowHeight="9"/>
  <cols>
    <col min="1" max="1" width="25.140625" style="294" customWidth="1"/>
    <col min="2" max="2" width="74.7109375" style="314" bestFit="1" customWidth="1"/>
    <col min="3" max="3" width="13.5703125" style="318" customWidth="1"/>
    <col min="4" max="4" width="10.7109375" style="316" customWidth="1"/>
    <col min="5" max="5" width="8.5703125" style="315" customWidth="1"/>
    <col min="6" max="6" width="11.42578125" style="294" customWidth="1"/>
    <col min="7" max="25" width="9.28515625" style="294" customWidth="1"/>
    <col min="26" max="249" width="11.42578125" style="294" customWidth="1"/>
    <col min="250" max="250" width="1.140625" style="294" customWidth="1"/>
    <col min="251" max="251" width="9" style="294" customWidth="1"/>
    <col min="252" max="252" width="6.140625" style="294" customWidth="1"/>
    <col min="253" max="253" width="7.7109375" style="294"/>
    <col min="254" max="254" width="8.85546875" style="294" customWidth="1"/>
    <col min="255" max="255" width="7.42578125" style="294" customWidth="1"/>
    <col min="256" max="256" width="7.7109375" style="294" customWidth="1"/>
    <col min="257" max="257" width="25.140625" style="294" customWidth="1"/>
    <col min="258" max="258" width="61.42578125" style="294" customWidth="1"/>
    <col min="259" max="259" width="9.5703125" style="294" customWidth="1"/>
    <col min="260" max="260" width="7.5703125" style="294" customWidth="1"/>
    <col min="261" max="261" width="8.5703125" style="294" customWidth="1"/>
    <col min="262" max="262" width="11.42578125" style="294" customWidth="1"/>
    <col min="263" max="281" width="9.28515625" style="294" customWidth="1"/>
    <col min="282" max="505" width="11.42578125" style="294" customWidth="1"/>
    <col min="506" max="506" width="1.140625" style="294" customWidth="1"/>
    <col min="507" max="507" width="9" style="294" customWidth="1"/>
    <col min="508" max="508" width="6.140625" style="294" customWidth="1"/>
    <col min="509" max="509" width="7.7109375" style="294"/>
    <col min="510" max="510" width="8.85546875" style="294" customWidth="1"/>
    <col min="511" max="511" width="7.42578125" style="294" customWidth="1"/>
    <col min="512" max="512" width="7.7109375" style="294" customWidth="1"/>
    <col min="513" max="513" width="25.140625" style="294" customWidth="1"/>
    <col min="514" max="514" width="61.42578125" style="294" customWidth="1"/>
    <col min="515" max="515" width="9.5703125" style="294" customWidth="1"/>
    <col min="516" max="516" width="7.5703125" style="294" customWidth="1"/>
    <col min="517" max="517" width="8.5703125" style="294" customWidth="1"/>
    <col min="518" max="518" width="11.42578125" style="294" customWidth="1"/>
    <col min="519" max="537" width="9.28515625" style="294" customWidth="1"/>
    <col min="538" max="761" width="11.42578125" style="294" customWidth="1"/>
    <col min="762" max="762" width="1.140625" style="294" customWidth="1"/>
    <col min="763" max="763" width="9" style="294" customWidth="1"/>
    <col min="764" max="764" width="6.140625" style="294" customWidth="1"/>
    <col min="765" max="765" width="7.7109375" style="294"/>
    <col min="766" max="766" width="8.85546875" style="294" customWidth="1"/>
    <col min="767" max="767" width="7.42578125" style="294" customWidth="1"/>
    <col min="768" max="768" width="7.7109375" style="294" customWidth="1"/>
    <col min="769" max="769" width="25.140625" style="294" customWidth="1"/>
    <col min="770" max="770" width="61.42578125" style="294" customWidth="1"/>
    <col min="771" max="771" width="9.5703125" style="294" customWidth="1"/>
    <col min="772" max="772" width="7.5703125" style="294" customWidth="1"/>
    <col min="773" max="773" width="8.5703125" style="294" customWidth="1"/>
    <col min="774" max="774" width="11.42578125" style="294" customWidth="1"/>
    <col min="775" max="793" width="9.28515625" style="294" customWidth="1"/>
    <col min="794" max="1017" width="11.42578125" style="294" customWidth="1"/>
    <col min="1018" max="1018" width="1.140625" style="294" customWidth="1"/>
    <col min="1019" max="1019" width="9" style="294" customWidth="1"/>
    <col min="1020" max="1020" width="6.140625" style="294" customWidth="1"/>
    <col min="1021" max="1021" width="7.7109375" style="294"/>
    <col min="1022" max="1022" width="8.85546875" style="294" customWidth="1"/>
    <col min="1023" max="1023" width="7.42578125" style="294" customWidth="1"/>
    <col min="1024" max="1024" width="7.7109375" style="294" customWidth="1"/>
    <col min="1025" max="1025" width="25.140625" style="294" customWidth="1"/>
    <col min="1026" max="1026" width="61.42578125" style="294" customWidth="1"/>
    <col min="1027" max="1027" width="9.5703125" style="294" customWidth="1"/>
    <col min="1028" max="1028" width="7.5703125" style="294" customWidth="1"/>
    <col min="1029" max="1029" width="8.5703125" style="294" customWidth="1"/>
    <col min="1030" max="1030" width="11.42578125" style="294" customWidth="1"/>
    <col min="1031" max="1049" width="9.28515625" style="294" customWidth="1"/>
    <col min="1050" max="1273" width="11.42578125" style="294" customWidth="1"/>
    <col min="1274" max="1274" width="1.140625" style="294" customWidth="1"/>
    <col min="1275" max="1275" width="9" style="294" customWidth="1"/>
    <col min="1276" max="1276" width="6.140625" style="294" customWidth="1"/>
    <col min="1277" max="1277" width="7.7109375" style="294"/>
    <col min="1278" max="1278" width="8.85546875" style="294" customWidth="1"/>
    <col min="1279" max="1279" width="7.42578125" style="294" customWidth="1"/>
    <col min="1280" max="1280" width="7.7109375" style="294" customWidth="1"/>
    <col min="1281" max="1281" width="25.140625" style="294" customWidth="1"/>
    <col min="1282" max="1282" width="61.42578125" style="294" customWidth="1"/>
    <col min="1283" max="1283" width="9.5703125" style="294" customWidth="1"/>
    <col min="1284" max="1284" width="7.5703125" style="294" customWidth="1"/>
    <col min="1285" max="1285" width="8.5703125" style="294" customWidth="1"/>
    <col min="1286" max="1286" width="11.42578125" style="294" customWidth="1"/>
    <col min="1287" max="1305" width="9.28515625" style="294" customWidth="1"/>
    <col min="1306" max="1529" width="11.42578125" style="294" customWidth="1"/>
    <col min="1530" max="1530" width="1.140625" style="294" customWidth="1"/>
    <col min="1531" max="1531" width="9" style="294" customWidth="1"/>
    <col min="1532" max="1532" width="6.140625" style="294" customWidth="1"/>
    <col min="1533" max="1533" width="7.7109375" style="294"/>
    <col min="1534" max="1534" width="8.85546875" style="294" customWidth="1"/>
    <col min="1535" max="1535" width="7.42578125" style="294" customWidth="1"/>
    <col min="1536" max="1536" width="7.7109375" style="294" customWidth="1"/>
    <col min="1537" max="1537" width="25.140625" style="294" customWidth="1"/>
    <col min="1538" max="1538" width="61.42578125" style="294" customWidth="1"/>
    <col min="1539" max="1539" width="9.5703125" style="294" customWidth="1"/>
    <col min="1540" max="1540" width="7.5703125" style="294" customWidth="1"/>
    <col min="1541" max="1541" width="8.5703125" style="294" customWidth="1"/>
    <col min="1542" max="1542" width="11.42578125" style="294" customWidth="1"/>
    <col min="1543" max="1561" width="9.28515625" style="294" customWidth="1"/>
    <col min="1562" max="1785" width="11.42578125" style="294" customWidth="1"/>
    <col min="1786" max="1786" width="1.140625" style="294" customWidth="1"/>
    <col min="1787" max="1787" width="9" style="294" customWidth="1"/>
    <col min="1788" max="1788" width="6.140625" style="294" customWidth="1"/>
    <col min="1789" max="1789" width="7.7109375" style="294"/>
    <col min="1790" max="1790" width="8.85546875" style="294" customWidth="1"/>
    <col min="1791" max="1791" width="7.42578125" style="294" customWidth="1"/>
    <col min="1792" max="1792" width="7.7109375" style="294" customWidth="1"/>
    <col min="1793" max="1793" width="25.140625" style="294" customWidth="1"/>
    <col min="1794" max="1794" width="61.42578125" style="294" customWidth="1"/>
    <col min="1795" max="1795" width="9.5703125" style="294" customWidth="1"/>
    <col min="1796" max="1796" width="7.5703125" style="294" customWidth="1"/>
    <col min="1797" max="1797" width="8.5703125" style="294" customWidth="1"/>
    <col min="1798" max="1798" width="11.42578125" style="294" customWidth="1"/>
    <col min="1799" max="1817" width="9.28515625" style="294" customWidth="1"/>
    <col min="1818" max="2041" width="11.42578125" style="294" customWidth="1"/>
    <col min="2042" max="2042" width="1.140625" style="294" customWidth="1"/>
    <col min="2043" max="2043" width="9" style="294" customWidth="1"/>
    <col min="2044" max="2044" width="6.140625" style="294" customWidth="1"/>
    <col min="2045" max="2045" width="7.7109375" style="294"/>
    <col min="2046" max="2046" width="8.85546875" style="294" customWidth="1"/>
    <col min="2047" max="2047" width="7.42578125" style="294" customWidth="1"/>
    <col min="2048" max="2048" width="7.7109375" style="294" customWidth="1"/>
    <col min="2049" max="2049" width="25.140625" style="294" customWidth="1"/>
    <col min="2050" max="2050" width="61.42578125" style="294" customWidth="1"/>
    <col min="2051" max="2051" width="9.5703125" style="294" customWidth="1"/>
    <col min="2052" max="2052" width="7.5703125" style="294" customWidth="1"/>
    <col min="2053" max="2053" width="8.5703125" style="294" customWidth="1"/>
    <col min="2054" max="2054" width="11.42578125" style="294" customWidth="1"/>
    <col min="2055" max="2073" width="9.28515625" style="294" customWidth="1"/>
    <col min="2074" max="2297" width="11.42578125" style="294" customWidth="1"/>
    <col min="2298" max="2298" width="1.140625" style="294" customWidth="1"/>
    <col min="2299" max="2299" width="9" style="294" customWidth="1"/>
    <col min="2300" max="2300" width="6.140625" style="294" customWidth="1"/>
    <col min="2301" max="2301" width="7.7109375" style="294"/>
    <col min="2302" max="2302" width="8.85546875" style="294" customWidth="1"/>
    <col min="2303" max="2303" width="7.42578125" style="294" customWidth="1"/>
    <col min="2304" max="2304" width="7.7109375" style="294" customWidth="1"/>
    <col min="2305" max="2305" width="25.140625" style="294" customWidth="1"/>
    <col min="2306" max="2306" width="61.42578125" style="294" customWidth="1"/>
    <col min="2307" max="2307" width="9.5703125" style="294" customWidth="1"/>
    <col min="2308" max="2308" width="7.5703125" style="294" customWidth="1"/>
    <col min="2309" max="2309" width="8.5703125" style="294" customWidth="1"/>
    <col min="2310" max="2310" width="11.42578125" style="294" customWidth="1"/>
    <col min="2311" max="2329" width="9.28515625" style="294" customWidth="1"/>
    <col min="2330" max="2553" width="11.42578125" style="294" customWidth="1"/>
    <col min="2554" max="2554" width="1.140625" style="294" customWidth="1"/>
    <col min="2555" max="2555" width="9" style="294" customWidth="1"/>
    <col min="2556" max="2556" width="6.140625" style="294" customWidth="1"/>
    <col min="2557" max="2557" width="7.7109375" style="294"/>
    <col min="2558" max="2558" width="8.85546875" style="294" customWidth="1"/>
    <col min="2559" max="2559" width="7.42578125" style="294" customWidth="1"/>
    <col min="2560" max="2560" width="7.7109375" style="294" customWidth="1"/>
    <col min="2561" max="2561" width="25.140625" style="294" customWidth="1"/>
    <col min="2562" max="2562" width="61.42578125" style="294" customWidth="1"/>
    <col min="2563" max="2563" width="9.5703125" style="294" customWidth="1"/>
    <col min="2564" max="2564" width="7.5703125" style="294" customWidth="1"/>
    <col min="2565" max="2565" width="8.5703125" style="294" customWidth="1"/>
    <col min="2566" max="2566" width="11.42578125" style="294" customWidth="1"/>
    <col min="2567" max="2585" width="9.28515625" style="294" customWidth="1"/>
    <col min="2586" max="2809" width="11.42578125" style="294" customWidth="1"/>
    <col min="2810" max="2810" width="1.140625" style="294" customWidth="1"/>
    <col min="2811" max="2811" width="9" style="294" customWidth="1"/>
    <col min="2812" max="2812" width="6.140625" style="294" customWidth="1"/>
    <col min="2813" max="2813" width="7.7109375" style="294"/>
    <col min="2814" max="2814" width="8.85546875" style="294" customWidth="1"/>
    <col min="2815" max="2815" width="7.42578125" style="294" customWidth="1"/>
    <col min="2816" max="2816" width="7.7109375" style="294" customWidth="1"/>
    <col min="2817" max="2817" width="25.140625" style="294" customWidth="1"/>
    <col min="2818" max="2818" width="61.42578125" style="294" customWidth="1"/>
    <col min="2819" max="2819" width="9.5703125" style="294" customWidth="1"/>
    <col min="2820" max="2820" width="7.5703125" style="294" customWidth="1"/>
    <col min="2821" max="2821" width="8.5703125" style="294" customWidth="1"/>
    <col min="2822" max="2822" width="11.42578125" style="294" customWidth="1"/>
    <col min="2823" max="2841" width="9.28515625" style="294" customWidth="1"/>
    <col min="2842" max="3065" width="11.42578125" style="294" customWidth="1"/>
    <col min="3066" max="3066" width="1.140625" style="294" customWidth="1"/>
    <col min="3067" max="3067" width="9" style="294" customWidth="1"/>
    <col min="3068" max="3068" width="6.140625" style="294" customWidth="1"/>
    <col min="3069" max="3069" width="7.7109375" style="294"/>
    <col min="3070" max="3070" width="8.85546875" style="294" customWidth="1"/>
    <col min="3071" max="3071" width="7.42578125" style="294" customWidth="1"/>
    <col min="3072" max="3072" width="7.7109375" style="294" customWidth="1"/>
    <col min="3073" max="3073" width="25.140625" style="294" customWidth="1"/>
    <col min="3074" max="3074" width="61.42578125" style="294" customWidth="1"/>
    <col min="3075" max="3075" width="9.5703125" style="294" customWidth="1"/>
    <col min="3076" max="3076" width="7.5703125" style="294" customWidth="1"/>
    <col min="3077" max="3077" width="8.5703125" style="294" customWidth="1"/>
    <col min="3078" max="3078" width="11.42578125" style="294" customWidth="1"/>
    <col min="3079" max="3097" width="9.28515625" style="294" customWidth="1"/>
    <col min="3098" max="3321" width="11.42578125" style="294" customWidth="1"/>
    <col min="3322" max="3322" width="1.140625" style="294" customWidth="1"/>
    <col min="3323" max="3323" width="9" style="294" customWidth="1"/>
    <col min="3324" max="3324" width="6.140625" style="294" customWidth="1"/>
    <col min="3325" max="3325" width="7.7109375" style="294"/>
    <col min="3326" max="3326" width="8.85546875" style="294" customWidth="1"/>
    <col min="3327" max="3327" width="7.42578125" style="294" customWidth="1"/>
    <col min="3328" max="3328" width="7.7109375" style="294" customWidth="1"/>
    <col min="3329" max="3329" width="25.140625" style="294" customWidth="1"/>
    <col min="3330" max="3330" width="61.42578125" style="294" customWidth="1"/>
    <col min="3331" max="3331" width="9.5703125" style="294" customWidth="1"/>
    <col min="3332" max="3332" width="7.5703125" style="294" customWidth="1"/>
    <col min="3333" max="3333" width="8.5703125" style="294" customWidth="1"/>
    <col min="3334" max="3334" width="11.42578125" style="294" customWidth="1"/>
    <col min="3335" max="3353" width="9.28515625" style="294" customWidth="1"/>
    <col min="3354" max="3577" width="11.42578125" style="294" customWidth="1"/>
    <col min="3578" max="3578" width="1.140625" style="294" customWidth="1"/>
    <col min="3579" max="3579" width="9" style="294" customWidth="1"/>
    <col min="3580" max="3580" width="6.140625" style="294" customWidth="1"/>
    <col min="3581" max="3581" width="7.7109375" style="294"/>
    <col min="3582" max="3582" width="8.85546875" style="294" customWidth="1"/>
    <col min="3583" max="3583" width="7.42578125" style="294" customWidth="1"/>
    <col min="3584" max="3584" width="7.7109375" style="294" customWidth="1"/>
    <col min="3585" max="3585" width="25.140625" style="294" customWidth="1"/>
    <col min="3586" max="3586" width="61.42578125" style="294" customWidth="1"/>
    <col min="3587" max="3587" width="9.5703125" style="294" customWidth="1"/>
    <col min="3588" max="3588" width="7.5703125" style="294" customWidth="1"/>
    <col min="3589" max="3589" width="8.5703125" style="294" customWidth="1"/>
    <col min="3590" max="3590" width="11.42578125" style="294" customWidth="1"/>
    <col min="3591" max="3609" width="9.28515625" style="294" customWidth="1"/>
    <col min="3610" max="3833" width="11.42578125" style="294" customWidth="1"/>
    <col min="3834" max="3834" width="1.140625" style="294" customWidth="1"/>
    <col min="3835" max="3835" width="9" style="294" customWidth="1"/>
    <col min="3836" max="3836" width="6.140625" style="294" customWidth="1"/>
    <col min="3837" max="3837" width="7.7109375" style="294"/>
    <col min="3838" max="3838" width="8.85546875" style="294" customWidth="1"/>
    <col min="3839" max="3839" width="7.42578125" style="294" customWidth="1"/>
    <col min="3840" max="3840" width="7.7109375" style="294" customWidth="1"/>
    <col min="3841" max="3841" width="25.140625" style="294" customWidth="1"/>
    <col min="3842" max="3842" width="61.42578125" style="294" customWidth="1"/>
    <col min="3843" max="3843" width="9.5703125" style="294" customWidth="1"/>
    <col min="3844" max="3844" width="7.5703125" style="294" customWidth="1"/>
    <col min="3845" max="3845" width="8.5703125" style="294" customWidth="1"/>
    <col min="3846" max="3846" width="11.42578125" style="294" customWidth="1"/>
    <col min="3847" max="3865" width="9.28515625" style="294" customWidth="1"/>
    <col min="3866" max="4089" width="11.42578125" style="294" customWidth="1"/>
    <col min="4090" max="4090" width="1.140625" style="294" customWidth="1"/>
    <col min="4091" max="4091" width="9" style="294" customWidth="1"/>
    <col min="4092" max="4092" width="6.140625" style="294" customWidth="1"/>
    <col min="4093" max="4093" width="7.7109375" style="294"/>
    <col min="4094" max="4094" width="8.85546875" style="294" customWidth="1"/>
    <col min="4095" max="4095" width="7.42578125" style="294" customWidth="1"/>
    <col min="4096" max="4096" width="7.7109375" style="294" customWidth="1"/>
    <col min="4097" max="4097" width="25.140625" style="294" customWidth="1"/>
    <col min="4098" max="4098" width="61.42578125" style="294" customWidth="1"/>
    <col min="4099" max="4099" width="9.5703125" style="294" customWidth="1"/>
    <col min="4100" max="4100" width="7.5703125" style="294" customWidth="1"/>
    <col min="4101" max="4101" width="8.5703125" style="294" customWidth="1"/>
    <col min="4102" max="4102" width="11.42578125" style="294" customWidth="1"/>
    <col min="4103" max="4121" width="9.28515625" style="294" customWidth="1"/>
    <col min="4122" max="4345" width="11.42578125" style="294" customWidth="1"/>
    <col min="4346" max="4346" width="1.140625" style="294" customWidth="1"/>
    <col min="4347" max="4347" width="9" style="294" customWidth="1"/>
    <col min="4348" max="4348" width="6.140625" style="294" customWidth="1"/>
    <col min="4349" max="4349" width="7.7109375" style="294"/>
    <col min="4350" max="4350" width="8.85546875" style="294" customWidth="1"/>
    <col min="4351" max="4351" width="7.42578125" style="294" customWidth="1"/>
    <col min="4352" max="4352" width="7.7109375" style="294" customWidth="1"/>
    <col min="4353" max="4353" width="25.140625" style="294" customWidth="1"/>
    <col min="4354" max="4354" width="61.42578125" style="294" customWidth="1"/>
    <col min="4355" max="4355" width="9.5703125" style="294" customWidth="1"/>
    <col min="4356" max="4356" width="7.5703125" style="294" customWidth="1"/>
    <col min="4357" max="4357" width="8.5703125" style="294" customWidth="1"/>
    <col min="4358" max="4358" width="11.42578125" style="294" customWidth="1"/>
    <col min="4359" max="4377" width="9.28515625" style="294" customWidth="1"/>
    <col min="4378" max="4601" width="11.42578125" style="294" customWidth="1"/>
    <col min="4602" max="4602" width="1.140625" style="294" customWidth="1"/>
    <col min="4603" max="4603" width="9" style="294" customWidth="1"/>
    <col min="4604" max="4604" width="6.140625" style="294" customWidth="1"/>
    <col min="4605" max="4605" width="7.7109375" style="294"/>
    <col min="4606" max="4606" width="8.85546875" style="294" customWidth="1"/>
    <col min="4607" max="4607" width="7.42578125" style="294" customWidth="1"/>
    <col min="4608" max="4608" width="7.7109375" style="294" customWidth="1"/>
    <col min="4609" max="4609" width="25.140625" style="294" customWidth="1"/>
    <col min="4610" max="4610" width="61.42578125" style="294" customWidth="1"/>
    <col min="4611" max="4611" width="9.5703125" style="294" customWidth="1"/>
    <col min="4612" max="4612" width="7.5703125" style="294" customWidth="1"/>
    <col min="4613" max="4613" width="8.5703125" style="294" customWidth="1"/>
    <col min="4614" max="4614" width="11.42578125" style="294" customWidth="1"/>
    <col min="4615" max="4633" width="9.28515625" style="294" customWidth="1"/>
    <col min="4634" max="4857" width="11.42578125" style="294" customWidth="1"/>
    <col min="4858" max="4858" width="1.140625" style="294" customWidth="1"/>
    <col min="4859" max="4859" width="9" style="294" customWidth="1"/>
    <col min="4860" max="4860" width="6.140625" style="294" customWidth="1"/>
    <col min="4861" max="4861" width="7.7109375" style="294"/>
    <col min="4862" max="4862" width="8.85546875" style="294" customWidth="1"/>
    <col min="4863" max="4863" width="7.42578125" style="294" customWidth="1"/>
    <col min="4864" max="4864" width="7.7109375" style="294" customWidth="1"/>
    <col min="4865" max="4865" width="25.140625" style="294" customWidth="1"/>
    <col min="4866" max="4866" width="61.42578125" style="294" customWidth="1"/>
    <col min="4867" max="4867" width="9.5703125" style="294" customWidth="1"/>
    <col min="4868" max="4868" width="7.5703125" style="294" customWidth="1"/>
    <col min="4869" max="4869" width="8.5703125" style="294" customWidth="1"/>
    <col min="4870" max="4870" width="11.42578125" style="294" customWidth="1"/>
    <col min="4871" max="4889" width="9.28515625" style="294" customWidth="1"/>
    <col min="4890" max="5113" width="11.42578125" style="294" customWidth="1"/>
    <col min="5114" max="5114" width="1.140625" style="294" customWidth="1"/>
    <col min="5115" max="5115" width="9" style="294" customWidth="1"/>
    <col min="5116" max="5116" width="6.140625" style="294" customWidth="1"/>
    <col min="5117" max="5117" width="7.7109375" style="294"/>
    <col min="5118" max="5118" width="8.85546875" style="294" customWidth="1"/>
    <col min="5119" max="5119" width="7.42578125" style="294" customWidth="1"/>
    <col min="5120" max="5120" width="7.7109375" style="294" customWidth="1"/>
    <col min="5121" max="5121" width="25.140625" style="294" customWidth="1"/>
    <col min="5122" max="5122" width="61.42578125" style="294" customWidth="1"/>
    <col min="5123" max="5123" width="9.5703125" style="294" customWidth="1"/>
    <col min="5124" max="5124" width="7.5703125" style="294" customWidth="1"/>
    <col min="5125" max="5125" width="8.5703125" style="294" customWidth="1"/>
    <col min="5126" max="5126" width="11.42578125" style="294" customWidth="1"/>
    <col min="5127" max="5145" width="9.28515625" style="294" customWidth="1"/>
    <col min="5146" max="5369" width="11.42578125" style="294" customWidth="1"/>
    <col min="5370" max="5370" width="1.140625" style="294" customWidth="1"/>
    <col min="5371" max="5371" width="9" style="294" customWidth="1"/>
    <col min="5372" max="5372" width="6.140625" style="294" customWidth="1"/>
    <col min="5373" max="5373" width="7.7109375" style="294"/>
    <col min="5374" max="5374" width="8.85546875" style="294" customWidth="1"/>
    <col min="5375" max="5375" width="7.42578125" style="294" customWidth="1"/>
    <col min="5376" max="5376" width="7.7109375" style="294" customWidth="1"/>
    <col min="5377" max="5377" width="25.140625" style="294" customWidth="1"/>
    <col min="5378" max="5378" width="61.42578125" style="294" customWidth="1"/>
    <col min="5379" max="5379" width="9.5703125" style="294" customWidth="1"/>
    <col min="5380" max="5380" width="7.5703125" style="294" customWidth="1"/>
    <col min="5381" max="5381" width="8.5703125" style="294" customWidth="1"/>
    <col min="5382" max="5382" width="11.42578125" style="294" customWidth="1"/>
    <col min="5383" max="5401" width="9.28515625" style="294" customWidth="1"/>
    <col min="5402" max="5625" width="11.42578125" style="294" customWidth="1"/>
    <col min="5626" max="5626" width="1.140625" style="294" customWidth="1"/>
    <col min="5627" max="5627" width="9" style="294" customWidth="1"/>
    <col min="5628" max="5628" width="6.140625" style="294" customWidth="1"/>
    <col min="5629" max="5629" width="7.7109375" style="294"/>
    <col min="5630" max="5630" width="8.85546875" style="294" customWidth="1"/>
    <col min="5631" max="5631" width="7.42578125" style="294" customWidth="1"/>
    <col min="5632" max="5632" width="7.7109375" style="294" customWidth="1"/>
    <col min="5633" max="5633" width="25.140625" style="294" customWidth="1"/>
    <col min="5634" max="5634" width="61.42578125" style="294" customWidth="1"/>
    <col min="5635" max="5635" width="9.5703125" style="294" customWidth="1"/>
    <col min="5636" max="5636" width="7.5703125" style="294" customWidth="1"/>
    <col min="5637" max="5637" width="8.5703125" style="294" customWidth="1"/>
    <col min="5638" max="5638" width="11.42578125" style="294" customWidth="1"/>
    <col min="5639" max="5657" width="9.28515625" style="294" customWidth="1"/>
    <col min="5658" max="5881" width="11.42578125" style="294" customWidth="1"/>
    <col min="5882" max="5882" width="1.140625" style="294" customWidth="1"/>
    <col min="5883" max="5883" width="9" style="294" customWidth="1"/>
    <col min="5884" max="5884" width="6.140625" style="294" customWidth="1"/>
    <col min="5885" max="5885" width="7.7109375" style="294"/>
    <col min="5886" max="5886" width="8.85546875" style="294" customWidth="1"/>
    <col min="5887" max="5887" width="7.42578125" style="294" customWidth="1"/>
    <col min="5888" max="5888" width="7.7109375" style="294" customWidth="1"/>
    <col min="5889" max="5889" width="25.140625" style="294" customWidth="1"/>
    <col min="5890" max="5890" width="61.42578125" style="294" customWidth="1"/>
    <col min="5891" max="5891" width="9.5703125" style="294" customWidth="1"/>
    <col min="5892" max="5892" width="7.5703125" style="294" customWidth="1"/>
    <col min="5893" max="5893" width="8.5703125" style="294" customWidth="1"/>
    <col min="5894" max="5894" width="11.42578125" style="294" customWidth="1"/>
    <col min="5895" max="5913" width="9.28515625" style="294" customWidth="1"/>
    <col min="5914" max="6137" width="11.42578125" style="294" customWidth="1"/>
    <col min="6138" max="6138" width="1.140625" style="294" customWidth="1"/>
    <col min="6139" max="6139" width="9" style="294" customWidth="1"/>
    <col min="6140" max="6140" width="6.140625" style="294" customWidth="1"/>
    <col min="6141" max="6141" width="7.7109375" style="294"/>
    <col min="6142" max="6142" width="8.85546875" style="294" customWidth="1"/>
    <col min="6143" max="6143" width="7.42578125" style="294" customWidth="1"/>
    <col min="6144" max="6144" width="7.7109375" style="294" customWidth="1"/>
    <col min="6145" max="6145" width="25.140625" style="294" customWidth="1"/>
    <col min="6146" max="6146" width="61.42578125" style="294" customWidth="1"/>
    <col min="6147" max="6147" width="9.5703125" style="294" customWidth="1"/>
    <col min="6148" max="6148" width="7.5703125" style="294" customWidth="1"/>
    <col min="6149" max="6149" width="8.5703125" style="294" customWidth="1"/>
    <col min="6150" max="6150" width="11.42578125" style="294" customWidth="1"/>
    <col min="6151" max="6169" width="9.28515625" style="294" customWidth="1"/>
    <col min="6170" max="6393" width="11.42578125" style="294" customWidth="1"/>
    <col min="6394" max="6394" width="1.140625" style="294" customWidth="1"/>
    <col min="6395" max="6395" width="9" style="294" customWidth="1"/>
    <col min="6396" max="6396" width="6.140625" style="294" customWidth="1"/>
    <col min="6397" max="6397" width="7.7109375" style="294"/>
    <col min="6398" max="6398" width="8.85546875" style="294" customWidth="1"/>
    <col min="6399" max="6399" width="7.42578125" style="294" customWidth="1"/>
    <col min="6400" max="6400" width="7.7109375" style="294" customWidth="1"/>
    <col min="6401" max="6401" width="25.140625" style="294" customWidth="1"/>
    <col min="6402" max="6402" width="61.42578125" style="294" customWidth="1"/>
    <col min="6403" max="6403" width="9.5703125" style="294" customWidth="1"/>
    <col min="6404" max="6404" width="7.5703125" style="294" customWidth="1"/>
    <col min="6405" max="6405" width="8.5703125" style="294" customWidth="1"/>
    <col min="6406" max="6406" width="11.42578125" style="294" customWidth="1"/>
    <col min="6407" max="6425" width="9.28515625" style="294" customWidth="1"/>
    <col min="6426" max="6649" width="11.42578125" style="294" customWidth="1"/>
    <col min="6650" max="6650" width="1.140625" style="294" customWidth="1"/>
    <col min="6651" max="6651" width="9" style="294" customWidth="1"/>
    <col min="6652" max="6652" width="6.140625" style="294" customWidth="1"/>
    <col min="6653" max="6653" width="7.7109375" style="294"/>
    <col min="6654" max="6654" width="8.85546875" style="294" customWidth="1"/>
    <col min="6655" max="6655" width="7.42578125" style="294" customWidth="1"/>
    <col min="6656" max="6656" width="7.7109375" style="294" customWidth="1"/>
    <col min="6657" max="6657" width="25.140625" style="294" customWidth="1"/>
    <col min="6658" max="6658" width="61.42578125" style="294" customWidth="1"/>
    <col min="6659" max="6659" width="9.5703125" style="294" customWidth="1"/>
    <col min="6660" max="6660" width="7.5703125" style="294" customWidth="1"/>
    <col min="6661" max="6661" width="8.5703125" style="294" customWidth="1"/>
    <col min="6662" max="6662" width="11.42578125" style="294" customWidth="1"/>
    <col min="6663" max="6681" width="9.28515625" style="294" customWidth="1"/>
    <col min="6682" max="6905" width="11.42578125" style="294" customWidth="1"/>
    <col min="6906" max="6906" width="1.140625" style="294" customWidth="1"/>
    <col min="6907" max="6907" width="9" style="294" customWidth="1"/>
    <col min="6908" max="6908" width="6.140625" style="294" customWidth="1"/>
    <col min="6909" max="6909" width="7.7109375" style="294"/>
    <col min="6910" max="6910" width="8.85546875" style="294" customWidth="1"/>
    <col min="6911" max="6911" width="7.42578125" style="294" customWidth="1"/>
    <col min="6912" max="6912" width="7.7109375" style="294" customWidth="1"/>
    <col min="6913" max="6913" width="25.140625" style="294" customWidth="1"/>
    <col min="6914" max="6914" width="61.42578125" style="294" customWidth="1"/>
    <col min="6915" max="6915" width="9.5703125" style="294" customWidth="1"/>
    <col min="6916" max="6916" width="7.5703125" style="294" customWidth="1"/>
    <col min="6917" max="6917" width="8.5703125" style="294" customWidth="1"/>
    <col min="6918" max="6918" width="11.42578125" style="294" customWidth="1"/>
    <col min="6919" max="6937" width="9.28515625" style="294" customWidth="1"/>
    <col min="6938" max="7161" width="11.42578125" style="294" customWidth="1"/>
    <col min="7162" max="7162" width="1.140625" style="294" customWidth="1"/>
    <col min="7163" max="7163" width="9" style="294" customWidth="1"/>
    <col min="7164" max="7164" width="6.140625" style="294" customWidth="1"/>
    <col min="7165" max="7165" width="7.7109375" style="294"/>
    <col min="7166" max="7166" width="8.85546875" style="294" customWidth="1"/>
    <col min="7167" max="7167" width="7.42578125" style="294" customWidth="1"/>
    <col min="7168" max="7168" width="7.7109375" style="294" customWidth="1"/>
    <col min="7169" max="7169" width="25.140625" style="294" customWidth="1"/>
    <col min="7170" max="7170" width="61.42578125" style="294" customWidth="1"/>
    <col min="7171" max="7171" width="9.5703125" style="294" customWidth="1"/>
    <col min="7172" max="7172" width="7.5703125" style="294" customWidth="1"/>
    <col min="7173" max="7173" width="8.5703125" style="294" customWidth="1"/>
    <col min="7174" max="7174" width="11.42578125" style="294" customWidth="1"/>
    <col min="7175" max="7193" width="9.28515625" style="294" customWidth="1"/>
    <col min="7194" max="7417" width="11.42578125" style="294" customWidth="1"/>
    <col min="7418" max="7418" width="1.140625" style="294" customWidth="1"/>
    <col min="7419" max="7419" width="9" style="294" customWidth="1"/>
    <col min="7420" max="7420" width="6.140625" style="294" customWidth="1"/>
    <col min="7421" max="7421" width="7.7109375" style="294"/>
    <col min="7422" max="7422" width="8.85546875" style="294" customWidth="1"/>
    <col min="7423" max="7423" width="7.42578125" style="294" customWidth="1"/>
    <col min="7424" max="7424" width="7.7109375" style="294" customWidth="1"/>
    <col min="7425" max="7425" width="25.140625" style="294" customWidth="1"/>
    <col min="7426" max="7426" width="61.42578125" style="294" customWidth="1"/>
    <col min="7427" max="7427" width="9.5703125" style="294" customWidth="1"/>
    <col min="7428" max="7428" width="7.5703125" style="294" customWidth="1"/>
    <col min="7429" max="7429" width="8.5703125" style="294" customWidth="1"/>
    <col min="7430" max="7430" width="11.42578125" style="294" customWidth="1"/>
    <col min="7431" max="7449" width="9.28515625" style="294" customWidth="1"/>
    <col min="7450" max="7673" width="11.42578125" style="294" customWidth="1"/>
    <col min="7674" max="7674" width="1.140625" style="294" customWidth="1"/>
    <col min="7675" max="7675" width="9" style="294" customWidth="1"/>
    <col min="7676" max="7676" width="6.140625" style="294" customWidth="1"/>
    <col min="7677" max="7677" width="7.7109375" style="294"/>
    <col min="7678" max="7678" width="8.85546875" style="294" customWidth="1"/>
    <col min="7679" max="7679" width="7.42578125" style="294" customWidth="1"/>
    <col min="7680" max="7680" width="7.7109375" style="294" customWidth="1"/>
    <col min="7681" max="7681" width="25.140625" style="294" customWidth="1"/>
    <col min="7682" max="7682" width="61.42578125" style="294" customWidth="1"/>
    <col min="7683" max="7683" width="9.5703125" style="294" customWidth="1"/>
    <col min="7684" max="7684" width="7.5703125" style="294" customWidth="1"/>
    <col min="7685" max="7685" width="8.5703125" style="294" customWidth="1"/>
    <col min="7686" max="7686" width="11.42578125" style="294" customWidth="1"/>
    <col min="7687" max="7705" width="9.28515625" style="294" customWidth="1"/>
    <col min="7706" max="7929" width="11.42578125" style="294" customWidth="1"/>
    <col min="7930" max="7930" width="1.140625" style="294" customWidth="1"/>
    <col min="7931" max="7931" width="9" style="294" customWidth="1"/>
    <col min="7932" max="7932" width="6.140625" style="294" customWidth="1"/>
    <col min="7933" max="7933" width="7.7109375" style="294"/>
    <col min="7934" max="7934" width="8.85546875" style="294" customWidth="1"/>
    <col min="7935" max="7935" width="7.42578125" style="294" customWidth="1"/>
    <col min="7936" max="7936" width="7.7109375" style="294" customWidth="1"/>
    <col min="7937" max="7937" width="25.140625" style="294" customWidth="1"/>
    <col min="7938" max="7938" width="61.42578125" style="294" customWidth="1"/>
    <col min="7939" max="7939" width="9.5703125" style="294" customWidth="1"/>
    <col min="7940" max="7940" width="7.5703125" style="294" customWidth="1"/>
    <col min="7941" max="7941" width="8.5703125" style="294" customWidth="1"/>
    <col min="7942" max="7942" width="11.42578125" style="294" customWidth="1"/>
    <col min="7943" max="7961" width="9.28515625" style="294" customWidth="1"/>
    <col min="7962" max="8185" width="11.42578125" style="294" customWidth="1"/>
    <col min="8186" max="8186" width="1.140625" style="294" customWidth="1"/>
    <col min="8187" max="8187" width="9" style="294" customWidth="1"/>
    <col min="8188" max="8188" width="6.140625" style="294" customWidth="1"/>
    <col min="8189" max="8189" width="7.7109375" style="294"/>
    <col min="8190" max="8190" width="8.85546875" style="294" customWidth="1"/>
    <col min="8191" max="8191" width="7.42578125" style="294" customWidth="1"/>
    <col min="8192" max="8192" width="7.7109375" style="294" customWidth="1"/>
    <col min="8193" max="8193" width="25.140625" style="294" customWidth="1"/>
    <col min="8194" max="8194" width="61.42578125" style="294" customWidth="1"/>
    <col min="8195" max="8195" width="9.5703125" style="294" customWidth="1"/>
    <col min="8196" max="8196" width="7.5703125" style="294" customWidth="1"/>
    <col min="8197" max="8197" width="8.5703125" style="294" customWidth="1"/>
    <col min="8198" max="8198" width="11.42578125" style="294" customWidth="1"/>
    <col min="8199" max="8217" width="9.28515625" style="294" customWidth="1"/>
    <col min="8218" max="8441" width="11.42578125" style="294" customWidth="1"/>
    <col min="8442" max="8442" width="1.140625" style="294" customWidth="1"/>
    <col min="8443" max="8443" width="9" style="294" customWidth="1"/>
    <col min="8444" max="8444" width="6.140625" style="294" customWidth="1"/>
    <col min="8445" max="8445" width="7.7109375" style="294"/>
    <col min="8446" max="8446" width="8.85546875" style="294" customWidth="1"/>
    <col min="8447" max="8447" width="7.42578125" style="294" customWidth="1"/>
    <col min="8448" max="8448" width="7.7109375" style="294" customWidth="1"/>
    <col min="8449" max="8449" width="25.140625" style="294" customWidth="1"/>
    <col min="8450" max="8450" width="61.42578125" style="294" customWidth="1"/>
    <col min="8451" max="8451" width="9.5703125" style="294" customWidth="1"/>
    <col min="8452" max="8452" width="7.5703125" style="294" customWidth="1"/>
    <col min="8453" max="8453" width="8.5703125" style="294" customWidth="1"/>
    <col min="8454" max="8454" width="11.42578125" style="294" customWidth="1"/>
    <col min="8455" max="8473" width="9.28515625" style="294" customWidth="1"/>
    <col min="8474" max="8697" width="11.42578125" style="294" customWidth="1"/>
    <col min="8698" max="8698" width="1.140625" style="294" customWidth="1"/>
    <col min="8699" max="8699" width="9" style="294" customWidth="1"/>
    <col min="8700" max="8700" width="6.140625" style="294" customWidth="1"/>
    <col min="8701" max="8701" width="7.7109375" style="294"/>
    <col min="8702" max="8702" width="8.85546875" style="294" customWidth="1"/>
    <col min="8703" max="8703" width="7.42578125" style="294" customWidth="1"/>
    <col min="8704" max="8704" width="7.7109375" style="294" customWidth="1"/>
    <col min="8705" max="8705" width="25.140625" style="294" customWidth="1"/>
    <col min="8706" max="8706" width="61.42578125" style="294" customWidth="1"/>
    <col min="8707" max="8707" width="9.5703125" style="294" customWidth="1"/>
    <col min="8708" max="8708" width="7.5703125" style="294" customWidth="1"/>
    <col min="8709" max="8709" width="8.5703125" style="294" customWidth="1"/>
    <col min="8710" max="8710" width="11.42578125" style="294" customWidth="1"/>
    <col min="8711" max="8729" width="9.28515625" style="294" customWidth="1"/>
    <col min="8730" max="8953" width="11.42578125" style="294" customWidth="1"/>
    <col min="8954" max="8954" width="1.140625" style="294" customWidth="1"/>
    <col min="8955" max="8955" width="9" style="294" customWidth="1"/>
    <col min="8956" max="8956" width="6.140625" style="294" customWidth="1"/>
    <col min="8957" max="8957" width="7.7109375" style="294"/>
    <col min="8958" max="8958" width="8.85546875" style="294" customWidth="1"/>
    <col min="8959" max="8959" width="7.42578125" style="294" customWidth="1"/>
    <col min="8960" max="8960" width="7.7109375" style="294" customWidth="1"/>
    <col min="8961" max="8961" width="25.140625" style="294" customWidth="1"/>
    <col min="8962" max="8962" width="61.42578125" style="294" customWidth="1"/>
    <col min="8963" max="8963" width="9.5703125" style="294" customWidth="1"/>
    <col min="8964" max="8964" width="7.5703125" style="294" customWidth="1"/>
    <col min="8965" max="8965" width="8.5703125" style="294" customWidth="1"/>
    <col min="8966" max="8966" width="11.42578125" style="294" customWidth="1"/>
    <col min="8967" max="8985" width="9.28515625" style="294" customWidth="1"/>
    <col min="8986" max="9209" width="11.42578125" style="294" customWidth="1"/>
    <col min="9210" max="9210" width="1.140625" style="294" customWidth="1"/>
    <col min="9211" max="9211" width="9" style="294" customWidth="1"/>
    <col min="9212" max="9212" width="6.140625" style="294" customWidth="1"/>
    <col min="9213" max="9213" width="7.7109375" style="294"/>
    <col min="9214" max="9214" width="8.85546875" style="294" customWidth="1"/>
    <col min="9215" max="9215" width="7.42578125" style="294" customWidth="1"/>
    <col min="9216" max="9216" width="7.7109375" style="294" customWidth="1"/>
    <col min="9217" max="9217" width="25.140625" style="294" customWidth="1"/>
    <col min="9218" max="9218" width="61.42578125" style="294" customWidth="1"/>
    <col min="9219" max="9219" width="9.5703125" style="294" customWidth="1"/>
    <col min="9220" max="9220" width="7.5703125" style="294" customWidth="1"/>
    <col min="9221" max="9221" width="8.5703125" style="294" customWidth="1"/>
    <col min="9222" max="9222" width="11.42578125" style="294" customWidth="1"/>
    <col min="9223" max="9241" width="9.28515625" style="294" customWidth="1"/>
    <col min="9242" max="9465" width="11.42578125" style="294" customWidth="1"/>
    <col min="9466" max="9466" width="1.140625" style="294" customWidth="1"/>
    <col min="9467" max="9467" width="9" style="294" customWidth="1"/>
    <col min="9468" max="9468" width="6.140625" style="294" customWidth="1"/>
    <col min="9469" max="9469" width="7.7109375" style="294"/>
    <col min="9470" max="9470" width="8.85546875" style="294" customWidth="1"/>
    <col min="9471" max="9471" width="7.42578125" style="294" customWidth="1"/>
    <col min="9472" max="9472" width="7.7109375" style="294" customWidth="1"/>
    <col min="9473" max="9473" width="25.140625" style="294" customWidth="1"/>
    <col min="9474" max="9474" width="61.42578125" style="294" customWidth="1"/>
    <col min="9475" max="9475" width="9.5703125" style="294" customWidth="1"/>
    <col min="9476" max="9476" width="7.5703125" style="294" customWidth="1"/>
    <col min="9477" max="9477" width="8.5703125" style="294" customWidth="1"/>
    <col min="9478" max="9478" width="11.42578125" style="294" customWidth="1"/>
    <col min="9479" max="9497" width="9.28515625" style="294" customWidth="1"/>
    <col min="9498" max="9721" width="11.42578125" style="294" customWidth="1"/>
    <col min="9722" max="9722" width="1.140625" style="294" customWidth="1"/>
    <col min="9723" max="9723" width="9" style="294" customWidth="1"/>
    <col min="9724" max="9724" width="6.140625" style="294" customWidth="1"/>
    <col min="9725" max="9725" width="7.7109375" style="294"/>
    <col min="9726" max="9726" width="8.85546875" style="294" customWidth="1"/>
    <col min="9727" max="9727" width="7.42578125" style="294" customWidth="1"/>
    <col min="9728" max="9728" width="7.7109375" style="294" customWidth="1"/>
    <col min="9729" max="9729" width="25.140625" style="294" customWidth="1"/>
    <col min="9730" max="9730" width="61.42578125" style="294" customWidth="1"/>
    <col min="9731" max="9731" width="9.5703125" style="294" customWidth="1"/>
    <col min="9732" max="9732" width="7.5703125" style="294" customWidth="1"/>
    <col min="9733" max="9733" width="8.5703125" style="294" customWidth="1"/>
    <col min="9734" max="9734" width="11.42578125" style="294" customWidth="1"/>
    <col min="9735" max="9753" width="9.28515625" style="294" customWidth="1"/>
    <col min="9754" max="9977" width="11.42578125" style="294" customWidth="1"/>
    <col min="9978" max="9978" width="1.140625" style="294" customWidth="1"/>
    <col min="9979" max="9979" width="9" style="294" customWidth="1"/>
    <col min="9980" max="9980" width="6.140625" style="294" customWidth="1"/>
    <col min="9981" max="9981" width="7.7109375" style="294"/>
    <col min="9982" max="9982" width="8.85546875" style="294" customWidth="1"/>
    <col min="9983" max="9983" width="7.42578125" style="294" customWidth="1"/>
    <col min="9984" max="9984" width="7.7109375" style="294" customWidth="1"/>
    <col min="9985" max="9985" width="25.140625" style="294" customWidth="1"/>
    <col min="9986" max="9986" width="61.42578125" style="294" customWidth="1"/>
    <col min="9987" max="9987" width="9.5703125" style="294" customWidth="1"/>
    <col min="9988" max="9988" width="7.5703125" style="294" customWidth="1"/>
    <col min="9989" max="9989" width="8.5703125" style="294" customWidth="1"/>
    <col min="9990" max="9990" width="11.42578125" style="294" customWidth="1"/>
    <col min="9991" max="10009" width="9.28515625" style="294" customWidth="1"/>
    <col min="10010" max="10233" width="11.42578125" style="294" customWidth="1"/>
    <col min="10234" max="10234" width="1.140625" style="294" customWidth="1"/>
    <col min="10235" max="10235" width="9" style="294" customWidth="1"/>
    <col min="10236" max="10236" width="6.140625" style="294" customWidth="1"/>
    <col min="10237" max="10237" width="7.7109375" style="294"/>
    <col min="10238" max="10238" width="8.85546875" style="294" customWidth="1"/>
    <col min="10239" max="10239" width="7.42578125" style="294" customWidth="1"/>
    <col min="10240" max="10240" width="7.7109375" style="294" customWidth="1"/>
    <col min="10241" max="10241" width="25.140625" style="294" customWidth="1"/>
    <col min="10242" max="10242" width="61.42578125" style="294" customWidth="1"/>
    <col min="10243" max="10243" width="9.5703125" style="294" customWidth="1"/>
    <col min="10244" max="10244" width="7.5703125" style="294" customWidth="1"/>
    <col min="10245" max="10245" width="8.5703125" style="294" customWidth="1"/>
    <col min="10246" max="10246" width="11.42578125" style="294" customWidth="1"/>
    <col min="10247" max="10265" width="9.28515625" style="294" customWidth="1"/>
    <col min="10266" max="10489" width="11.42578125" style="294" customWidth="1"/>
    <col min="10490" max="10490" width="1.140625" style="294" customWidth="1"/>
    <col min="10491" max="10491" width="9" style="294" customWidth="1"/>
    <col min="10492" max="10492" width="6.140625" style="294" customWidth="1"/>
    <col min="10493" max="10493" width="7.7109375" style="294"/>
    <col min="10494" max="10494" width="8.85546875" style="294" customWidth="1"/>
    <col min="10495" max="10495" width="7.42578125" style="294" customWidth="1"/>
    <col min="10496" max="10496" width="7.7109375" style="294" customWidth="1"/>
    <col min="10497" max="10497" width="25.140625" style="294" customWidth="1"/>
    <col min="10498" max="10498" width="61.42578125" style="294" customWidth="1"/>
    <col min="10499" max="10499" width="9.5703125" style="294" customWidth="1"/>
    <col min="10500" max="10500" width="7.5703125" style="294" customWidth="1"/>
    <col min="10501" max="10501" width="8.5703125" style="294" customWidth="1"/>
    <col min="10502" max="10502" width="11.42578125" style="294" customWidth="1"/>
    <col min="10503" max="10521" width="9.28515625" style="294" customWidth="1"/>
    <col min="10522" max="10745" width="11.42578125" style="294" customWidth="1"/>
    <col min="10746" max="10746" width="1.140625" style="294" customWidth="1"/>
    <col min="10747" max="10747" width="9" style="294" customWidth="1"/>
    <col min="10748" max="10748" width="6.140625" style="294" customWidth="1"/>
    <col min="10749" max="10749" width="7.7109375" style="294"/>
    <col min="10750" max="10750" width="8.85546875" style="294" customWidth="1"/>
    <col min="10751" max="10751" width="7.42578125" style="294" customWidth="1"/>
    <col min="10752" max="10752" width="7.7109375" style="294" customWidth="1"/>
    <col min="10753" max="10753" width="25.140625" style="294" customWidth="1"/>
    <col min="10754" max="10754" width="61.42578125" style="294" customWidth="1"/>
    <col min="10755" max="10755" width="9.5703125" style="294" customWidth="1"/>
    <col min="10756" max="10756" width="7.5703125" style="294" customWidth="1"/>
    <col min="10757" max="10757" width="8.5703125" style="294" customWidth="1"/>
    <col min="10758" max="10758" width="11.42578125" style="294" customWidth="1"/>
    <col min="10759" max="10777" width="9.28515625" style="294" customWidth="1"/>
    <col min="10778" max="11001" width="11.42578125" style="294" customWidth="1"/>
    <col min="11002" max="11002" width="1.140625" style="294" customWidth="1"/>
    <col min="11003" max="11003" width="9" style="294" customWidth="1"/>
    <col min="11004" max="11004" width="6.140625" style="294" customWidth="1"/>
    <col min="11005" max="11005" width="7.7109375" style="294"/>
    <col min="11006" max="11006" width="8.85546875" style="294" customWidth="1"/>
    <col min="11007" max="11007" width="7.42578125" style="294" customWidth="1"/>
    <col min="11008" max="11008" width="7.7109375" style="294" customWidth="1"/>
    <col min="11009" max="11009" width="25.140625" style="294" customWidth="1"/>
    <col min="11010" max="11010" width="61.42578125" style="294" customWidth="1"/>
    <col min="11011" max="11011" width="9.5703125" style="294" customWidth="1"/>
    <col min="11012" max="11012" width="7.5703125" style="294" customWidth="1"/>
    <col min="11013" max="11013" width="8.5703125" style="294" customWidth="1"/>
    <col min="11014" max="11014" width="11.42578125" style="294" customWidth="1"/>
    <col min="11015" max="11033" width="9.28515625" style="294" customWidth="1"/>
    <col min="11034" max="11257" width="11.42578125" style="294" customWidth="1"/>
    <col min="11258" max="11258" width="1.140625" style="294" customWidth="1"/>
    <col min="11259" max="11259" width="9" style="294" customWidth="1"/>
    <col min="11260" max="11260" width="6.140625" style="294" customWidth="1"/>
    <col min="11261" max="11261" width="7.7109375" style="294"/>
    <col min="11262" max="11262" width="8.85546875" style="294" customWidth="1"/>
    <col min="11263" max="11263" width="7.42578125" style="294" customWidth="1"/>
    <col min="11264" max="11264" width="7.7109375" style="294" customWidth="1"/>
    <col min="11265" max="11265" width="25.140625" style="294" customWidth="1"/>
    <col min="11266" max="11266" width="61.42578125" style="294" customWidth="1"/>
    <col min="11267" max="11267" width="9.5703125" style="294" customWidth="1"/>
    <col min="11268" max="11268" width="7.5703125" style="294" customWidth="1"/>
    <col min="11269" max="11269" width="8.5703125" style="294" customWidth="1"/>
    <col min="11270" max="11270" width="11.42578125" style="294" customWidth="1"/>
    <col min="11271" max="11289" width="9.28515625" style="294" customWidth="1"/>
    <col min="11290" max="11513" width="11.42578125" style="294" customWidth="1"/>
    <col min="11514" max="11514" width="1.140625" style="294" customWidth="1"/>
    <col min="11515" max="11515" width="9" style="294" customWidth="1"/>
    <col min="11516" max="11516" width="6.140625" style="294" customWidth="1"/>
    <col min="11517" max="11517" width="7.7109375" style="294"/>
    <col min="11518" max="11518" width="8.85546875" style="294" customWidth="1"/>
    <col min="11519" max="11519" width="7.42578125" style="294" customWidth="1"/>
    <col min="11520" max="11520" width="7.7109375" style="294" customWidth="1"/>
    <col min="11521" max="11521" width="25.140625" style="294" customWidth="1"/>
    <col min="11522" max="11522" width="61.42578125" style="294" customWidth="1"/>
    <col min="11523" max="11523" width="9.5703125" style="294" customWidth="1"/>
    <col min="11524" max="11524" width="7.5703125" style="294" customWidth="1"/>
    <col min="11525" max="11525" width="8.5703125" style="294" customWidth="1"/>
    <col min="11526" max="11526" width="11.42578125" style="294" customWidth="1"/>
    <col min="11527" max="11545" width="9.28515625" style="294" customWidth="1"/>
    <col min="11546" max="11769" width="11.42578125" style="294" customWidth="1"/>
    <col min="11770" max="11770" width="1.140625" style="294" customWidth="1"/>
    <col min="11771" max="11771" width="9" style="294" customWidth="1"/>
    <col min="11772" max="11772" width="6.140625" style="294" customWidth="1"/>
    <col min="11773" max="11773" width="7.7109375" style="294"/>
    <col min="11774" max="11774" width="8.85546875" style="294" customWidth="1"/>
    <col min="11775" max="11775" width="7.42578125" style="294" customWidth="1"/>
    <col min="11776" max="11776" width="7.7109375" style="294" customWidth="1"/>
    <col min="11777" max="11777" width="25.140625" style="294" customWidth="1"/>
    <col min="11778" max="11778" width="61.42578125" style="294" customWidth="1"/>
    <col min="11779" max="11779" width="9.5703125" style="294" customWidth="1"/>
    <col min="11780" max="11780" width="7.5703125" style="294" customWidth="1"/>
    <col min="11781" max="11781" width="8.5703125" style="294" customWidth="1"/>
    <col min="11782" max="11782" width="11.42578125" style="294" customWidth="1"/>
    <col min="11783" max="11801" width="9.28515625" style="294" customWidth="1"/>
    <col min="11802" max="12025" width="11.42578125" style="294" customWidth="1"/>
    <col min="12026" max="12026" width="1.140625" style="294" customWidth="1"/>
    <col min="12027" max="12027" width="9" style="294" customWidth="1"/>
    <col min="12028" max="12028" width="6.140625" style="294" customWidth="1"/>
    <col min="12029" max="12029" width="7.7109375" style="294"/>
    <col min="12030" max="12030" width="8.85546875" style="294" customWidth="1"/>
    <col min="12031" max="12031" width="7.42578125" style="294" customWidth="1"/>
    <col min="12032" max="12032" width="7.7109375" style="294" customWidth="1"/>
    <col min="12033" max="12033" width="25.140625" style="294" customWidth="1"/>
    <col min="12034" max="12034" width="61.42578125" style="294" customWidth="1"/>
    <col min="12035" max="12035" width="9.5703125" style="294" customWidth="1"/>
    <col min="12036" max="12036" width="7.5703125" style="294" customWidth="1"/>
    <col min="12037" max="12037" width="8.5703125" style="294" customWidth="1"/>
    <col min="12038" max="12038" width="11.42578125" style="294" customWidth="1"/>
    <col min="12039" max="12057" width="9.28515625" style="294" customWidth="1"/>
    <col min="12058" max="12281" width="11.42578125" style="294" customWidth="1"/>
    <col min="12282" max="12282" width="1.140625" style="294" customWidth="1"/>
    <col min="12283" max="12283" width="9" style="294" customWidth="1"/>
    <col min="12284" max="12284" width="6.140625" style="294" customWidth="1"/>
    <col min="12285" max="12285" width="7.7109375" style="294"/>
    <col min="12286" max="12286" width="8.85546875" style="294" customWidth="1"/>
    <col min="12287" max="12287" width="7.42578125" style="294" customWidth="1"/>
    <col min="12288" max="12288" width="7.7109375" style="294" customWidth="1"/>
    <col min="12289" max="12289" width="25.140625" style="294" customWidth="1"/>
    <col min="12290" max="12290" width="61.42578125" style="294" customWidth="1"/>
    <col min="12291" max="12291" width="9.5703125" style="294" customWidth="1"/>
    <col min="12292" max="12292" width="7.5703125" style="294" customWidth="1"/>
    <col min="12293" max="12293" width="8.5703125" style="294" customWidth="1"/>
    <col min="12294" max="12294" width="11.42578125" style="294" customWidth="1"/>
    <col min="12295" max="12313" width="9.28515625" style="294" customWidth="1"/>
    <col min="12314" max="12537" width="11.42578125" style="294" customWidth="1"/>
    <col min="12538" max="12538" width="1.140625" style="294" customWidth="1"/>
    <col min="12539" max="12539" width="9" style="294" customWidth="1"/>
    <col min="12540" max="12540" width="6.140625" style="294" customWidth="1"/>
    <col min="12541" max="12541" width="7.7109375" style="294"/>
    <col min="12542" max="12542" width="8.85546875" style="294" customWidth="1"/>
    <col min="12543" max="12543" width="7.42578125" style="294" customWidth="1"/>
    <col min="12544" max="12544" width="7.7109375" style="294" customWidth="1"/>
    <col min="12545" max="12545" width="25.140625" style="294" customWidth="1"/>
    <col min="12546" max="12546" width="61.42578125" style="294" customWidth="1"/>
    <col min="12547" max="12547" width="9.5703125" style="294" customWidth="1"/>
    <col min="12548" max="12548" width="7.5703125" style="294" customWidth="1"/>
    <col min="12549" max="12549" width="8.5703125" style="294" customWidth="1"/>
    <col min="12550" max="12550" width="11.42578125" style="294" customWidth="1"/>
    <col min="12551" max="12569" width="9.28515625" style="294" customWidth="1"/>
    <col min="12570" max="12793" width="11.42578125" style="294" customWidth="1"/>
    <col min="12794" max="12794" width="1.140625" style="294" customWidth="1"/>
    <col min="12795" max="12795" width="9" style="294" customWidth="1"/>
    <col min="12796" max="12796" width="6.140625" style="294" customWidth="1"/>
    <col min="12797" max="12797" width="7.7109375" style="294"/>
    <col min="12798" max="12798" width="8.85546875" style="294" customWidth="1"/>
    <col min="12799" max="12799" width="7.42578125" style="294" customWidth="1"/>
    <col min="12800" max="12800" width="7.7109375" style="294" customWidth="1"/>
    <col min="12801" max="12801" width="25.140625" style="294" customWidth="1"/>
    <col min="12802" max="12802" width="61.42578125" style="294" customWidth="1"/>
    <col min="12803" max="12803" width="9.5703125" style="294" customWidth="1"/>
    <col min="12804" max="12804" width="7.5703125" style="294" customWidth="1"/>
    <col min="12805" max="12805" width="8.5703125" style="294" customWidth="1"/>
    <col min="12806" max="12806" width="11.42578125" style="294" customWidth="1"/>
    <col min="12807" max="12825" width="9.28515625" style="294" customWidth="1"/>
    <col min="12826" max="13049" width="11.42578125" style="294" customWidth="1"/>
    <col min="13050" max="13050" width="1.140625" style="294" customWidth="1"/>
    <col min="13051" max="13051" width="9" style="294" customWidth="1"/>
    <col min="13052" max="13052" width="6.140625" style="294" customWidth="1"/>
    <col min="13053" max="13053" width="7.7109375" style="294"/>
    <col min="13054" max="13054" width="8.85546875" style="294" customWidth="1"/>
    <col min="13055" max="13055" width="7.42578125" style="294" customWidth="1"/>
    <col min="13056" max="13056" width="7.7109375" style="294" customWidth="1"/>
    <col min="13057" max="13057" width="25.140625" style="294" customWidth="1"/>
    <col min="13058" max="13058" width="61.42578125" style="294" customWidth="1"/>
    <col min="13059" max="13059" width="9.5703125" style="294" customWidth="1"/>
    <col min="13060" max="13060" width="7.5703125" style="294" customWidth="1"/>
    <col min="13061" max="13061" width="8.5703125" style="294" customWidth="1"/>
    <col min="13062" max="13062" width="11.42578125" style="294" customWidth="1"/>
    <col min="13063" max="13081" width="9.28515625" style="294" customWidth="1"/>
    <col min="13082" max="13305" width="11.42578125" style="294" customWidth="1"/>
    <col min="13306" max="13306" width="1.140625" style="294" customWidth="1"/>
    <col min="13307" max="13307" width="9" style="294" customWidth="1"/>
    <col min="13308" max="13308" width="6.140625" style="294" customWidth="1"/>
    <col min="13309" max="13309" width="7.7109375" style="294"/>
    <col min="13310" max="13310" width="8.85546875" style="294" customWidth="1"/>
    <col min="13311" max="13311" width="7.42578125" style="294" customWidth="1"/>
    <col min="13312" max="13312" width="7.7109375" style="294" customWidth="1"/>
    <col min="13313" max="13313" width="25.140625" style="294" customWidth="1"/>
    <col min="13314" max="13314" width="61.42578125" style="294" customWidth="1"/>
    <col min="13315" max="13315" width="9.5703125" style="294" customWidth="1"/>
    <col min="13316" max="13316" width="7.5703125" style="294" customWidth="1"/>
    <col min="13317" max="13317" width="8.5703125" style="294" customWidth="1"/>
    <col min="13318" max="13318" width="11.42578125" style="294" customWidth="1"/>
    <col min="13319" max="13337" width="9.28515625" style="294" customWidth="1"/>
    <col min="13338" max="13561" width="11.42578125" style="294" customWidth="1"/>
    <col min="13562" max="13562" width="1.140625" style="294" customWidth="1"/>
    <col min="13563" max="13563" width="9" style="294" customWidth="1"/>
    <col min="13564" max="13564" width="6.140625" style="294" customWidth="1"/>
    <col min="13565" max="13565" width="7.7109375" style="294"/>
    <col min="13566" max="13566" width="8.85546875" style="294" customWidth="1"/>
    <col min="13567" max="13567" width="7.42578125" style="294" customWidth="1"/>
    <col min="13568" max="13568" width="7.7109375" style="294" customWidth="1"/>
    <col min="13569" max="13569" width="25.140625" style="294" customWidth="1"/>
    <col min="13570" max="13570" width="61.42578125" style="294" customWidth="1"/>
    <col min="13571" max="13571" width="9.5703125" style="294" customWidth="1"/>
    <col min="13572" max="13572" width="7.5703125" style="294" customWidth="1"/>
    <col min="13573" max="13573" width="8.5703125" style="294" customWidth="1"/>
    <col min="13574" max="13574" width="11.42578125" style="294" customWidth="1"/>
    <col min="13575" max="13593" width="9.28515625" style="294" customWidth="1"/>
    <col min="13594" max="13817" width="11.42578125" style="294" customWidth="1"/>
    <col min="13818" max="13818" width="1.140625" style="294" customWidth="1"/>
    <col min="13819" max="13819" width="9" style="294" customWidth="1"/>
    <col min="13820" max="13820" width="6.140625" style="294" customWidth="1"/>
    <col min="13821" max="13821" width="7.7109375" style="294"/>
    <col min="13822" max="13822" width="8.85546875" style="294" customWidth="1"/>
    <col min="13823" max="13823" width="7.42578125" style="294" customWidth="1"/>
    <col min="13824" max="13824" width="7.7109375" style="294" customWidth="1"/>
    <col min="13825" max="13825" width="25.140625" style="294" customWidth="1"/>
    <col min="13826" max="13826" width="61.42578125" style="294" customWidth="1"/>
    <col min="13827" max="13827" width="9.5703125" style="294" customWidth="1"/>
    <col min="13828" max="13828" width="7.5703125" style="294" customWidth="1"/>
    <col min="13829" max="13829" width="8.5703125" style="294" customWidth="1"/>
    <col min="13830" max="13830" width="11.42578125" style="294" customWidth="1"/>
    <col min="13831" max="13849" width="9.28515625" style="294" customWidth="1"/>
    <col min="13850" max="14073" width="11.42578125" style="294" customWidth="1"/>
    <col min="14074" max="14074" width="1.140625" style="294" customWidth="1"/>
    <col min="14075" max="14075" width="9" style="294" customWidth="1"/>
    <col min="14076" max="14076" width="6.140625" style="294" customWidth="1"/>
    <col min="14077" max="14077" width="7.7109375" style="294"/>
    <col min="14078" max="14078" width="8.85546875" style="294" customWidth="1"/>
    <col min="14079" max="14079" width="7.42578125" style="294" customWidth="1"/>
    <col min="14080" max="14080" width="7.7109375" style="294" customWidth="1"/>
    <col min="14081" max="14081" width="25.140625" style="294" customWidth="1"/>
    <col min="14082" max="14082" width="61.42578125" style="294" customWidth="1"/>
    <col min="14083" max="14083" width="9.5703125" style="294" customWidth="1"/>
    <col min="14084" max="14084" width="7.5703125" style="294" customWidth="1"/>
    <col min="14085" max="14085" width="8.5703125" style="294" customWidth="1"/>
    <col min="14086" max="14086" width="11.42578125" style="294" customWidth="1"/>
    <col min="14087" max="14105" width="9.28515625" style="294" customWidth="1"/>
    <col min="14106" max="14329" width="11.42578125" style="294" customWidth="1"/>
    <col min="14330" max="14330" width="1.140625" style="294" customWidth="1"/>
    <col min="14331" max="14331" width="9" style="294" customWidth="1"/>
    <col min="14332" max="14332" width="6.140625" style="294" customWidth="1"/>
    <col min="14333" max="14333" width="7.7109375" style="294"/>
    <col min="14334" max="14334" width="8.85546875" style="294" customWidth="1"/>
    <col min="14335" max="14335" width="7.42578125" style="294" customWidth="1"/>
    <col min="14336" max="14336" width="7.7109375" style="294" customWidth="1"/>
    <col min="14337" max="14337" width="25.140625" style="294" customWidth="1"/>
    <col min="14338" max="14338" width="61.42578125" style="294" customWidth="1"/>
    <col min="14339" max="14339" width="9.5703125" style="294" customWidth="1"/>
    <col min="14340" max="14340" width="7.5703125" style="294" customWidth="1"/>
    <col min="14341" max="14341" width="8.5703125" style="294" customWidth="1"/>
    <col min="14342" max="14342" width="11.42578125" style="294" customWidth="1"/>
    <col min="14343" max="14361" width="9.28515625" style="294" customWidth="1"/>
    <col min="14362" max="14585" width="11.42578125" style="294" customWidth="1"/>
    <col min="14586" max="14586" width="1.140625" style="294" customWidth="1"/>
    <col min="14587" max="14587" width="9" style="294" customWidth="1"/>
    <col min="14588" max="14588" width="6.140625" style="294" customWidth="1"/>
    <col min="14589" max="14589" width="7.7109375" style="294"/>
    <col min="14590" max="14590" width="8.85546875" style="294" customWidth="1"/>
    <col min="14591" max="14591" width="7.42578125" style="294" customWidth="1"/>
    <col min="14592" max="14592" width="7.7109375" style="294" customWidth="1"/>
    <col min="14593" max="14593" width="25.140625" style="294" customWidth="1"/>
    <col min="14594" max="14594" width="61.42578125" style="294" customWidth="1"/>
    <col min="14595" max="14595" width="9.5703125" style="294" customWidth="1"/>
    <col min="14596" max="14596" width="7.5703125" style="294" customWidth="1"/>
    <col min="14597" max="14597" width="8.5703125" style="294" customWidth="1"/>
    <col min="14598" max="14598" width="11.42578125" style="294" customWidth="1"/>
    <col min="14599" max="14617" width="9.28515625" style="294" customWidth="1"/>
    <col min="14618" max="14841" width="11.42578125" style="294" customWidth="1"/>
    <col min="14842" max="14842" width="1.140625" style="294" customWidth="1"/>
    <col min="14843" max="14843" width="9" style="294" customWidth="1"/>
    <col min="14844" max="14844" width="6.140625" style="294" customWidth="1"/>
    <col min="14845" max="14845" width="7.7109375" style="294"/>
    <col min="14846" max="14846" width="8.85546875" style="294" customWidth="1"/>
    <col min="14847" max="14847" width="7.42578125" style="294" customWidth="1"/>
    <col min="14848" max="14848" width="7.7109375" style="294" customWidth="1"/>
    <col min="14849" max="14849" width="25.140625" style="294" customWidth="1"/>
    <col min="14850" max="14850" width="61.42578125" style="294" customWidth="1"/>
    <col min="14851" max="14851" width="9.5703125" style="294" customWidth="1"/>
    <col min="14852" max="14852" width="7.5703125" style="294" customWidth="1"/>
    <col min="14853" max="14853" width="8.5703125" style="294" customWidth="1"/>
    <col min="14854" max="14854" width="11.42578125" style="294" customWidth="1"/>
    <col min="14855" max="14873" width="9.28515625" style="294" customWidth="1"/>
    <col min="14874" max="15097" width="11.42578125" style="294" customWidth="1"/>
    <col min="15098" max="15098" width="1.140625" style="294" customWidth="1"/>
    <col min="15099" max="15099" width="9" style="294" customWidth="1"/>
    <col min="15100" max="15100" width="6.140625" style="294" customWidth="1"/>
    <col min="15101" max="15101" width="7.7109375" style="294"/>
    <col min="15102" max="15102" width="8.85546875" style="294" customWidth="1"/>
    <col min="15103" max="15103" width="7.42578125" style="294" customWidth="1"/>
    <col min="15104" max="15104" width="7.7109375" style="294" customWidth="1"/>
    <col min="15105" max="15105" width="25.140625" style="294" customWidth="1"/>
    <col min="15106" max="15106" width="61.42578125" style="294" customWidth="1"/>
    <col min="15107" max="15107" width="9.5703125" style="294" customWidth="1"/>
    <col min="15108" max="15108" width="7.5703125" style="294" customWidth="1"/>
    <col min="15109" max="15109" width="8.5703125" style="294" customWidth="1"/>
    <col min="15110" max="15110" width="11.42578125" style="294" customWidth="1"/>
    <col min="15111" max="15129" width="9.28515625" style="294" customWidth="1"/>
    <col min="15130" max="15353" width="11.42578125" style="294" customWidth="1"/>
    <col min="15354" max="15354" width="1.140625" style="294" customWidth="1"/>
    <col min="15355" max="15355" width="9" style="294" customWidth="1"/>
    <col min="15356" max="15356" width="6.140625" style="294" customWidth="1"/>
    <col min="15357" max="15357" width="7.7109375" style="294"/>
    <col min="15358" max="15358" width="8.85546875" style="294" customWidth="1"/>
    <col min="15359" max="15359" width="7.42578125" style="294" customWidth="1"/>
    <col min="15360" max="15360" width="7.7109375" style="294" customWidth="1"/>
    <col min="15361" max="15361" width="25.140625" style="294" customWidth="1"/>
    <col min="15362" max="15362" width="61.42578125" style="294" customWidth="1"/>
    <col min="15363" max="15363" width="9.5703125" style="294" customWidth="1"/>
    <col min="15364" max="15364" width="7.5703125" style="294" customWidth="1"/>
    <col min="15365" max="15365" width="8.5703125" style="294" customWidth="1"/>
    <col min="15366" max="15366" width="11.42578125" style="294" customWidth="1"/>
    <col min="15367" max="15385" width="9.28515625" style="294" customWidth="1"/>
    <col min="15386" max="15609" width="11.42578125" style="294" customWidth="1"/>
    <col min="15610" max="15610" width="1.140625" style="294" customWidth="1"/>
    <col min="15611" max="15611" width="9" style="294" customWidth="1"/>
    <col min="15612" max="15612" width="6.140625" style="294" customWidth="1"/>
    <col min="15613" max="15613" width="7.7109375" style="294"/>
    <col min="15614" max="15614" width="8.85546875" style="294" customWidth="1"/>
    <col min="15615" max="15615" width="7.42578125" style="294" customWidth="1"/>
    <col min="15616" max="15616" width="7.7109375" style="294" customWidth="1"/>
    <col min="15617" max="15617" width="25.140625" style="294" customWidth="1"/>
    <col min="15618" max="15618" width="61.42578125" style="294" customWidth="1"/>
    <col min="15619" max="15619" width="9.5703125" style="294" customWidth="1"/>
    <col min="15620" max="15620" width="7.5703125" style="294" customWidth="1"/>
    <col min="15621" max="15621" width="8.5703125" style="294" customWidth="1"/>
    <col min="15622" max="15622" width="11.42578125" style="294" customWidth="1"/>
    <col min="15623" max="15641" width="9.28515625" style="294" customWidth="1"/>
    <col min="15642" max="15865" width="11.42578125" style="294" customWidth="1"/>
    <col min="15866" max="15866" width="1.140625" style="294" customWidth="1"/>
    <col min="15867" max="15867" width="9" style="294" customWidth="1"/>
    <col min="15868" max="15868" width="6.140625" style="294" customWidth="1"/>
    <col min="15869" max="15869" width="7.7109375" style="294"/>
    <col min="15870" max="15870" width="8.85546875" style="294" customWidth="1"/>
    <col min="15871" max="15871" width="7.42578125" style="294" customWidth="1"/>
    <col min="15872" max="15872" width="7.7109375" style="294" customWidth="1"/>
    <col min="15873" max="15873" width="25.140625" style="294" customWidth="1"/>
    <col min="15874" max="15874" width="61.42578125" style="294" customWidth="1"/>
    <col min="15875" max="15875" width="9.5703125" style="294" customWidth="1"/>
    <col min="15876" max="15876" width="7.5703125" style="294" customWidth="1"/>
    <col min="15877" max="15877" width="8.5703125" style="294" customWidth="1"/>
    <col min="15878" max="15878" width="11.42578125" style="294" customWidth="1"/>
    <col min="15879" max="15897" width="9.28515625" style="294" customWidth="1"/>
    <col min="15898" max="16121" width="11.42578125" style="294" customWidth="1"/>
    <col min="16122" max="16122" width="1.140625" style="294" customWidth="1"/>
    <col min="16123" max="16123" width="9" style="294" customWidth="1"/>
    <col min="16124" max="16124" width="6.140625" style="294" customWidth="1"/>
    <col min="16125" max="16125" width="7.7109375" style="294"/>
    <col min="16126" max="16126" width="8.85546875" style="294" customWidth="1"/>
    <col min="16127" max="16127" width="7.42578125" style="294" customWidth="1"/>
    <col min="16128" max="16128" width="7.7109375" style="294" customWidth="1"/>
    <col min="16129" max="16129" width="25.140625" style="294" customWidth="1"/>
    <col min="16130" max="16130" width="61.42578125" style="294" customWidth="1"/>
    <col min="16131" max="16131" width="9.5703125" style="294" customWidth="1"/>
    <col min="16132" max="16132" width="7.5703125" style="294" customWidth="1"/>
    <col min="16133" max="16133" width="8.5703125" style="294" customWidth="1"/>
    <col min="16134" max="16134" width="11.42578125" style="294" customWidth="1"/>
    <col min="16135" max="16153" width="9.28515625" style="294" customWidth="1"/>
    <col min="16154" max="16377" width="11.42578125" style="294" customWidth="1"/>
    <col min="16378" max="16378" width="1.140625" style="294" customWidth="1"/>
    <col min="16379" max="16379" width="9" style="294" customWidth="1"/>
    <col min="16380" max="16380" width="6.140625" style="294" customWidth="1"/>
    <col min="16381" max="16384" width="7.7109375" style="294"/>
  </cols>
  <sheetData>
    <row r="1" spans="1:9" ht="6" customHeight="1"/>
    <row r="2" spans="1:9" ht="14.25">
      <c r="A2" s="83" t="s">
        <v>313</v>
      </c>
      <c r="B2" s="319"/>
      <c r="C2" s="319"/>
      <c r="D2" s="319"/>
      <c r="E2" s="319"/>
      <c r="F2" s="319"/>
    </row>
    <row r="3" spans="1:9" s="295" customFormat="1" ht="15" customHeight="1">
      <c r="A3" s="573" t="s">
        <v>303</v>
      </c>
      <c r="B3" s="573"/>
      <c r="C3" s="573"/>
      <c r="D3" s="573"/>
      <c r="E3" s="573"/>
      <c r="F3" s="296"/>
      <c r="G3" s="297"/>
    </row>
    <row r="4" spans="1:9" s="295" customFormat="1" ht="15" customHeight="1">
      <c r="A4" s="577" t="s">
        <v>493</v>
      </c>
      <c r="B4" s="577"/>
      <c r="C4" s="577"/>
      <c r="D4" s="577"/>
      <c r="E4" s="577"/>
      <c r="F4" s="296"/>
      <c r="G4" s="297"/>
    </row>
    <row r="5" spans="1:9" s="295" customFormat="1" ht="12" customHeight="1">
      <c r="A5" s="574" t="s">
        <v>234</v>
      </c>
      <c r="B5" s="574"/>
      <c r="C5" s="574"/>
      <c r="D5" s="574"/>
      <c r="E5" s="574"/>
      <c r="F5" s="296"/>
    </row>
    <row r="6" spans="1:9" ht="5.25" customHeight="1">
      <c r="A6" s="298"/>
      <c r="B6" s="299"/>
      <c r="C6" s="298"/>
      <c r="D6" s="298"/>
      <c r="E6" s="298"/>
      <c r="F6" s="298"/>
    </row>
    <row r="7" spans="1:9" ht="12">
      <c r="A7" s="300"/>
      <c r="B7" s="301" t="s">
        <v>235</v>
      </c>
      <c r="C7" s="587">
        <v>8087914</v>
      </c>
      <c r="D7" s="587"/>
      <c r="E7" s="587"/>
      <c r="F7" s="302"/>
    </row>
    <row r="8" spans="1:9" ht="12">
      <c r="A8" s="300"/>
      <c r="B8" s="301" t="s">
        <v>236</v>
      </c>
      <c r="C8" s="587">
        <v>28203</v>
      </c>
      <c r="D8" s="587"/>
      <c r="E8" s="587"/>
      <c r="F8" s="303"/>
    </row>
    <row r="9" spans="1:9" ht="12">
      <c r="A9" s="300"/>
      <c r="B9" s="304" t="s">
        <v>304</v>
      </c>
      <c r="C9" s="586">
        <f>+C8/C7*100000</f>
        <v>348.70548821364815</v>
      </c>
      <c r="D9" s="586"/>
      <c r="E9" s="586"/>
      <c r="F9" s="298"/>
      <c r="G9" s="305"/>
      <c r="H9" s="306"/>
    </row>
    <row r="10" spans="1:9" s="308" customFormat="1" ht="29.25" customHeight="1">
      <c r="A10" s="375" t="s">
        <v>238</v>
      </c>
      <c r="B10" s="390" t="s">
        <v>299</v>
      </c>
      <c r="C10" s="390" t="s">
        <v>240</v>
      </c>
      <c r="D10" s="390" t="s">
        <v>0</v>
      </c>
      <c r="E10" s="390" t="s">
        <v>241</v>
      </c>
      <c r="F10" s="307"/>
      <c r="G10" s="179" t="s">
        <v>149</v>
      </c>
      <c r="H10" s="306"/>
    </row>
    <row r="11" spans="1:9" s="308" customFormat="1" ht="13.5" customHeight="1">
      <c r="A11" s="378" t="s">
        <v>244</v>
      </c>
      <c r="B11" s="394" t="s">
        <v>245</v>
      </c>
      <c r="C11" s="379">
        <v>2371</v>
      </c>
      <c r="D11" s="380">
        <f>C11/$C$8</f>
        <v>8.4069070666241183E-2</v>
      </c>
      <c r="E11" s="381">
        <f>+C11/$C$7*100000</f>
        <v>29.31534633033932</v>
      </c>
      <c r="F11" s="307"/>
      <c r="G11" s="305"/>
      <c r="H11" s="306"/>
    </row>
    <row r="12" spans="1:9" ht="13.5" customHeight="1">
      <c r="A12" s="378" t="s">
        <v>246</v>
      </c>
      <c r="B12" s="394" t="s">
        <v>247</v>
      </c>
      <c r="C12" s="379">
        <v>1891</v>
      </c>
      <c r="D12" s="380">
        <f>C12/$C$8</f>
        <v>6.704960465198738E-2</v>
      </c>
      <c r="E12" s="381">
        <f>+C12/$C$7*100000</f>
        <v>23.380565124703352</v>
      </c>
      <c r="F12" s="298"/>
      <c r="G12" s="309"/>
      <c r="H12" s="309"/>
      <c r="I12" s="309"/>
    </row>
    <row r="13" spans="1:9" ht="13.5" customHeight="1">
      <c r="A13" s="378" t="s">
        <v>248</v>
      </c>
      <c r="B13" s="395" t="s">
        <v>249</v>
      </c>
      <c r="C13" s="379">
        <v>1874</v>
      </c>
      <c r="D13" s="380">
        <f t="shared" ref="D13:D37" si="0">C13/$C$8</f>
        <v>6.6446831897315886E-2</v>
      </c>
      <c r="E13" s="381">
        <f t="shared" ref="E13:E37" si="1">+C13/$C$7*100000</f>
        <v>23.170374957003744</v>
      </c>
      <c r="F13" s="298"/>
      <c r="G13" s="309"/>
      <c r="H13" s="309"/>
      <c r="I13" s="309"/>
    </row>
    <row r="14" spans="1:9" ht="13.5" customHeight="1">
      <c r="A14" s="378" t="s">
        <v>242</v>
      </c>
      <c r="B14" s="395" t="s">
        <v>243</v>
      </c>
      <c r="C14" s="379">
        <v>1787</v>
      </c>
      <c r="D14" s="380">
        <f t="shared" si="0"/>
        <v>6.3362053682232383E-2</v>
      </c>
      <c r="E14" s="381">
        <f t="shared" si="1"/>
        <v>22.094695863482229</v>
      </c>
      <c r="F14" s="298"/>
      <c r="G14" s="309"/>
      <c r="H14" s="309"/>
      <c r="I14" s="309"/>
    </row>
    <row r="15" spans="1:9" ht="13.5" customHeight="1">
      <c r="A15" s="378" t="s">
        <v>250</v>
      </c>
      <c r="B15" s="394" t="s">
        <v>251</v>
      </c>
      <c r="C15" s="379">
        <v>1741</v>
      </c>
      <c r="D15" s="380">
        <f t="shared" si="0"/>
        <v>6.1731021522533062E-2</v>
      </c>
      <c r="E15" s="381">
        <f t="shared" si="1"/>
        <v>21.525945997942117</v>
      </c>
      <c r="F15" s="298"/>
      <c r="G15" s="309"/>
      <c r="H15" s="309"/>
      <c r="I15" s="309"/>
    </row>
    <row r="16" spans="1:9" ht="13.5" customHeight="1">
      <c r="A16" s="378" t="s">
        <v>254</v>
      </c>
      <c r="B16" s="394" t="s">
        <v>255</v>
      </c>
      <c r="C16" s="379">
        <v>807</v>
      </c>
      <c r="D16" s="380">
        <f t="shared" si="0"/>
        <v>2.8613977236464205E-2</v>
      </c>
      <c r="E16" s="381">
        <f t="shared" si="1"/>
        <v>9.9778509019754651</v>
      </c>
      <c r="F16" s="298"/>
      <c r="G16" s="309"/>
      <c r="H16" s="309"/>
      <c r="I16" s="309"/>
    </row>
    <row r="17" spans="1:9" ht="13.5" customHeight="1">
      <c r="A17" s="378" t="s">
        <v>256</v>
      </c>
      <c r="B17" s="394" t="s">
        <v>257</v>
      </c>
      <c r="C17" s="379">
        <v>793</v>
      </c>
      <c r="D17" s="380">
        <f t="shared" si="0"/>
        <v>2.8117576144381803E-2</v>
      </c>
      <c r="E17" s="381">
        <f t="shared" si="1"/>
        <v>9.8047531168110851</v>
      </c>
      <c r="F17" s="298"/>
      <c r="G17" s="309"/>
      <c r="H17" s="309"/>
      <c r="I17" s="309"/>
    </row>
    <row r="18" spans="1:9" ht="13.5" customHeight="1">
      <c r="A18" s="378" t="s">
        <v>280</v>
      </c>
      <c r="B18" s="394" t="s">
        <v>281</v>
      </c>
      <c r="C18" s="379">
        <v>720</v>
      </c>
      <c r="D18" s="380">
        <f t="shared" si="0"/>
        <v>2.5529199021380705E-2</v>
      </c>
      <c r="E18" s="381">
        <f t="shared" si="1"/>
        <v>8.9021718084539483</v>
      </c>
      <c r="F18" s="298"/>
      <c r="G18" s="309"/>
      <c r="H18" s="309"/>
      <c r="I18" s="309"/>
    </row>
    <row r="19" spans="1:9" ht="13.5" customHeight="1">
      <c r="A19" s="378" t="s">
        <v>258</v>
      </c>
      <c r="B19" s="394" t="s">
        <v>259</v>
      </c>
      <c r="C19" s="379">
        <v>700</v>
      </c>
      <c r="D19" s="380">
        <f t="shared" si="0"/>
        <v>2.482005460412013E-2</v>
      </c>
      <c r="E19" s="381">
        <f t="shared" si="1"/>
        <v>8.6548892582191161</v>
      </c>
      <c r="F19" s="298"/>
      <c r="G19" s="309"/>
      <c r="H19" s="309"/>
      <c r="I19" s="309"/>
    </row>
    <row r="20" spans="1:9" ht="13.5" customHeight="1">
      <c r="A20" s="382" t="s">
        <v>260</v>
      </c>
      <c r="B20" s="396" t="s">
        <v>261</v>
      </c>
      <c r="C20" s="379">
        <v>698</v>
      </c>
      <c r="D20" s="380">
        <f t="shared" si="0"/>
        <v>2.4749140162394073E-2</v>
      </c>
      <c r="E20" s="381">
        <f t="shared" si="1"/>
        <v>8.6301610031956315</v>
      </c>
      <c r="F20" s="303"/>
      <c r="G20" s="309"/>
      <c r="H20" s="309"/>
      <c r="I20" s="309"/>
    </row>
    <row r="21" spans="1:9" ht="13.5" customHeight="1">
      <c r="A21" s="378" t="s">
        <v>264</v>
      </c>
      <c r="B21" s="394" t="s">
        <v>265</v>
      </c>
      <c r="C21" s="379">
        <v>688</v>
      </c>
      <c r="D21" s="380">
        <f t="shared" si="0"/>
        <v>2.4394567953763786E-2</v>
      </c>
      <c r="E21" s="381">
        <f t="shared" si="1"/>
        <v>8.5065197280782172</v>
      </c>
      <c r="F21" s="303"/>
      <c r="G21" s="309"/>
      <c r="H21" s="309"/>
      <c r="I21" s="309"/>
    </row>
    <row r="22" spans="1:9" ht="13.5" customHeight="1">
      <c r="A22" s="378" t="s">
        <v>252</v>
      </c>
      <c r="B22" s="394" t="s">
        <v>253</v>
      </c>
      <c r="C22" s="379">
        <v>621</v>
      </c>
      <c r="D22" s="380">
        <f t="shared" si="0"/>
        <v>2.2018934155940858E-2</v>
      </c>
      <c r="E22" s="381">
        <f t="shared" si="1"/>
        <v>7.678123184791529</v>
      </c>
      <c r="F22" s="303"/>
      <c r="G22" s="309"/>
      <c r="H22" s="309"/>
      <c r="I22" s="309"/>
    </row>
    <row r="23" spans="1:9" ht="13.5" customHeight="1">
      <c r="A23" s="378" t="s">
        <v>262</v>
      </c>
      <c r="B23" s="394" t="s">
        <v>263</v>
      </c>
      <c r="C23" s="379">
        <v>555</v>
      </c>
      <c r="D23" s="380">
        <f t="shared" si="0"/>
        <v>1.9678757578980959E-2</v>
      </c>
      <c r="E23" s="381">
        <f t="shared" si="1"/>
        <v>6.8620907690165849</v>
      </c>
      <c r="F23" s="303"/>
      <c r="G23" s="309"/>
      <c r="H23" s="309"/>
      <c r="I23" s="309"/>
    </row>
    <row r="24" spans="1:9" ht="13.5" customHeight="1">
      <c r="A24" s="378" t="s">
        <v>305</v>
      </c>
      <c r="B24" s="394" t="s">
        <v>306</v>
      </c>
      <c r="C24" s="379">
        <v>520</v>
      </c>
      <c r="D24" s="380">
        <f t="shared" si="0"/>
        <v>1.8437754848774954E-2</v>
      </c>
      <c r="E24" s="381">
        <f t="shared" si="1"/>
        <v>6.4293463061056286</v>
      </c>
      <c r="F24" s="303"/>
      <c r="G24" s="309"/>
      <c r="H24" s="309"/>
      <c r="I24" s="309"/>
    </row>
    <row r="25" spans="1:9" ht="13.5" customHeight="1">
      <c r="A25" s="378" t="s">
        <v>268</v>
      </c>
      <c r="B25" s="394" t="s">
        <v>269</v>
      </c>
      <c r="C25" s="379">
        <v>492</v>
      </c>
      <c r="D25" s="380">
        <f t="shared" si="0"/>
        <v>1.7444952664610148E-2</v>
      </c>
      <c r="E25" s="381">
        <f t="shared" si="1"/>
        <v>6.0831507357768642</v>
      </c>
      <c r="F25" s="303"/>
      <c r="G25" s="309"/>
      <c r="H25" s="309"/>
      <c r="I25" s="309"/>
    </row>
    <row r="26" spans="1:9" ht="13.5" customHeight="1">
      <c r="A26" s="378" t="s">
        <v>272</v>
      </c>
      <c r="B26" s="394" t="s">
        <v>273</v>
      </c>
      <c r="C26" s="379">
        <v>415</v>
      </c>
      <c r="D26" s="380">
        <f t="shared" si="0"/>
        <v>1.4714746658156934E-2</v>
      </c>
      <c r="E26" s="381">
        <f t="shared" si="1"/>
        <v>5.1311129173727617</v>
      </c>
      <c r="F26" s="303"/>
      <c r="G26" s="309"/>
      <c r="H26" s="309"/>
      <c r="I26" s="309"/>
    </row>
    <row r="27" spans="1:9" ht="13.5" customHeight="1">
      <c r="A27" s="378" t="s">
        <v>286</v>
      </c>
      <c r="B27" s="394" t="s">
        <v>287</v>
      </c>
      <c r="C27" s="379">
        <v>368</v>
      </c>
      <c r="D27" s="380">
        <f t="shared" si="0"/>
        <v>1.3048257277594582E-2</v>
      </c>
      <c r="E27" s="381">
        <f t="shared" si="1"/>
        <v>4.5499989243209065</v>
      </c>
      <c r="F27" s="303"/>
      <c r="G27" s="309"/>
      <c r="H27" s="309"/>
      <c r="I27" s="309"/>
    </row>
    <row r="28" spans="1:9" ht="13.5" customHeight="1">
      <c r="A28" s="378" t="s">
        <v>266</v>
      </c>
      <c r="B28" s="394" t="s">
        <v>267</v>
      </c>
      <c r="C28" s="379">
        <v>343</v>
      </c>
      <c r="D28" s="380">
        <f t="shared" si="0"/>
        <v>1.2161826756018863E-2</v>
      </c>
      <c r="E28" s="381">
        <f t="shared" si="1"/>
        <v>4.2408957365273663</v>
      </c>
      <c r="F28" s="303"/>
      <c r="G28" s="309"/>
      <c r="H28" s="309"/>
      <c r="I28" s="309"/>
    </row>
    <row r="29" spans="1:9" ht="13.5" customHeight="1">
      <c r="A29" s="378" t="s">
        <v>307</v>
      </c>
      <c r="B29" s="394" t="s">
        <v>308</v>
      </c>
      <c r="C29" s="379">
        <v>340</v>
      </c>
      <c r="D29" s="380">
        <f t="shared" si="0"/>
        <v>1.2055455093429777E-2</v>
      </c>
      <c r="E29" s="381">
        <f t="shared" si="1"/>
        <v>4.203803353992142</v>
      </c>
      <c r="F29" s="303"/>
      <c r="G29" s="309"/>
      <c r="H29" s="309"/>
      <c r="I29" s="309"/>
    </row>
    <row r="30" spans="1:9" ht="13.5" customHeight="1">
      <c r="A30" s="378" t="s">
        <v>288</v>
      </c>
      <c r="B30" s="394" t="s">
        <v>289</v>
      </c>
      <c r="C30" s="379">
        <v>338</v>
      </c>
      <c r="D30" s="380">
        <f t="shared" si="0"/>
        <v>1.1984540651703719E-2</v>
      </c>
      <c r="E30" s="381">
        <f t="shared" si="1"/>
        <v>4.1790750989686583</v>
      </c>
      <c r="F30" s="303"/>
      <c r="G30" s="309"/>
      <c r="H30" s="309"/>
      <c r="I30" s="309"/>
    </row>
    <row r="31" spans="1:9" ht="13.5" customHeight="1">
      <c r="A31" s="378" t="s">
        <v>282</v>
      </c>
      <c r="B31" s="394" t="s">
        <v>283</v>
      </c>
      <c r="C31" s="379">
        <v>333</v>
      </c>
      <c r="D31" s="380">
        <f t="shared" si="0"/>
        <v>1.1807254547388575E-2</v>
      </c>
      <c r="E31" s="381">
        <f t="shared" si="1"/>
        <v>4.1172544614099511</v>
      </c>
      <c r="F31" s="303"/>
      <c r="G31" s="309"/>
      <c r="H31" s="309"/>
      <c r="I31" s="309"/>
    </row>
    <row r="32" spans="1:9" ht="14.25" customHeight="1">
      <c r="A32" s="378" t="s">
        <v>290</v>
      </c>
      <c r="B32" s="397" t="s">
        <v>291</v>
      </c>
      <c r="C32" s="379">
        <v>330</v>
      </c>
      <c r="D32" s="380">
        <f t="shared" si="0"/>
        <v>1.170088288479949E-2</v>
      </c>
      <c r="E32" s="381">
        <f t="shared" si="1"/>
        <v>4.0801620788747259</v>
      </c>
      <c r="F32" s="303"/>
      <c r="G32" s="309"/>
      <c r="H32" s="309"/>
      <c r="I32" s="309"/>
    </row>
    <row r="33" spans="1:9" ht="15">
      <c r="A33" s="378" t="s">
        <v>284</v>
      </c>
      <c r="B33" s="394" t="s">
        <v>285</v>
      </c>
      <c r="C33" s="379">
        <v>298</v>
      </c>
      <c r="D33" s="380">
        <f t="shared" si="0"/>
        <v>1.0566251817182569E-2</v>
      </c>
      <c r="E33" s="381">
        <f t="shared" si="1"/>
        <v>3.6845099984989949</v>
      </c>
      <c r="F33" s="303"/>
      <c r="G33" s="309"/>
      <c r="H33" s="309"/>
      <c r="I33" s="309"/>
    </row>
    <row r="34" spans="1:9" ht="13.5" customHeight="1">
      <c r="A34" s="378" t="s">
        <v>309</v>
      </c>
      <c r="B34" s="397" t="s">
        <v>310</v>
      </c>
      <c r="C34" s="379">
        <v>283</v>
      </c>
      <c r="D34" s="380">
        <f t="shared" si="0"/>
        <v>1.0034393504237137E-2</v>
      </c>
      <c r="E34" s="381">
        <f t="shared" si="1"/>
        <v>3.4990480858228712</v>
      </c>
      <c r="F34" s="303"/>
      <c r="G34" s="309"/>
      <c r="H34" s="309"/>
      <c r="I34" s="309"/>
    </row>
    <row r="35" spans="1:9" ht="13.5" customHeight="1">
      <c r="A35" s="378" t="s">
        <v>311</v>
      </c>
      <c r="B35" s="394" t="s">
        <v>312</v>
      </c>
      <c r="C35" s="379">
        <v>229</v>
      </c>
      <c r="D35" s="380">
        <f t="shared" si="0"/>
        <v>8.1197035776335857E-3</v>
      </c>
      <c r="E35" s="381">
        <f t="shared" si="1"/>
        <v>2.8313852001888247</v>
      </c>
      <c r="F35" s="303"/>
      <c r="G35" s="309"/>
      <c r="H35" s="309"/>
      <c r="I35" s="309"/>
    </row>
    <row r="36" spans="1:9" ht="13.5" customHeight="1">
      <c r="A36" s="364"/>
      <c r="B36" s="398" t="s">
        <v>292</v>
      </c>
      <c r="C36" s="379">
        <v>5977</v>
      </c>
      <c r="D36" s="380">
        <f t="shared" si="0"/>
        <v>0.21192780909832287</v>
      </c>
      <c r="E36" s="384">
        <f t="shared" si="1"/>
        <v>73.900390137679508</v>
      </c>
      <c r="F36" s="303"/>
      <c r="G36" s="309"/>
      <c r="H36" s="309"/>
      <c r="I36" s="309"/>
    </row>
    <row r="37" spans="1:9" ht="13.5" customHeight="1">
      <c r="A37" s="364" t="s">
        <v>293</v>
      </c>
      <c r="B37" s="398" t="s">
        <v>294</v>
      </c>
      <c r="C37" s="379">
        <v>2691</v>
      </c>
      <c r="D37" s="380">
        <f t="shared" si="0"/>
        <v>9.5415381342410385E-2</v>
      </c>
      <c r="E37" s="384">
        <f t="shared" si="1"/>
        <v>33.271867134096631</v>
      </c>
      <c r="F37" s="298"/>
      <c r="G37" s="309"/>
      <c r="H37" s="309"/>
      <c r="I37" s="309"/>
    </row>
    <row r="38" spans="1:9" ht="13.5" customHeight="1">
      <c r="A38" s="317" t="s">
        <v>471</v>
      </c>
      <c r="B38" s="310"/>
      <c r="C38" s="311"/>
      <c r="D38" s="312"/>
      <c r="E38" s="313"/>
      <c r="F38" s="298"/>
      <c r="G38" s="309"/>
      <c r="H38" s="309"/>
      <c r="I38" s="309"/>
    </row>
    <row r="39" spans="1:9" ht="11.25">
      <c r="A39" s="584" t="s">
        <v>472</v>
      </c>
      <c r="B39" s="584"/>
      <c r="C39" s="584"/>
      <c r="D39" s="584"/>
      <c r="E39" s="584"/>
    </row>
    <row r="40" spans="1:9" ht="11.25">
      <c r="A40" s="584" t="s">
        <v>473</v>
      </c>
      <c r="B40" s="584"/>
      <c r="C40" s="584"/>
      <c r="D40" s="584"/>
      <c r="E40" s="584"/>
    </row>
    <row r="41" spans="1:9" ht="11.25">
      <c r="A41" s="584" t="s">
        <v>474</v>
      </c>
      <c r="B41" s="584"/>
      <c r="C41" s="584"/>
      <c r="D41" s="584"/>
      <c r="E41" s="584"/>
    </row>
    <row r="42" spans="1:9" ht="11.25">
      <c r="A42" s="584" t="s">
        <v>475</v>
      </c>
      <c r="B42" s="584"/>
      <c r="C42" s="584"/>
      <c r="D42" s="584"/>
      <c r="E42" s="584"/>
    </row>
    <row r="43" spans="1:9" ht="11.25">
      <c r="A43" s="585" t="s">
        <v>469</v>
      </c>
      <c r="B43" s="584"/>
      <c r="C43" s="584"/>
      <c r="D43" s="584"/>
      <c r="E43" s="584"/>
    </row>
  </sheetData>
  <mergeCells count="11">
    <mergeCell ref="C9:E9"/>
    <mergeCell ref="A4:E4"/>
    <mergeCell ref="A3:E3"/>
    <mergeCell ref="A5:E5"/>
    <mergeCell ref="C7:E7"/>
    <mergeCell ref="C8:E8"/>
    <mergeCell ref="A39:E39"/>
    <mergeCell ref="A40:E40"/>
    <mergeCell ref="A41:E41"/>
    <mergeCell ref="A42:E42"/>
    <mergeCell ref="A43:E43"/>
  </mergeCells>
  <hyperlinks>
    <hyperlink ref="G10" location="ÍNDICE!A31" display="ÍNDICE"/>
  </hyperlinks>
  <printOptions horizontalCentered="1"/>
  <pageMargins left="0" right="0" top="1.1811023622047245" bottom="0" header="0.19685039370078741" footer="0.19685039370078741"/>
  <pageSetup paperSize="9" scale="70" firstPageNumber="78" orientation="landscape" useFirstPageNumber="1" r:id="rId1"/>
  <headerFooter scaleWithDoc="0">
    <oddHeader>&amp;C&amp;10&amp;G</oddHeader>
    <oddFooter>&amp;C&amp;10&amp;P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>
      <selection activeCell="I7" sqref="I7"/>
    </sheetView>
  </sheetViews>
  <sheetFormatPr baseColWidth="10" defaultRowHeight="9"/>
  <cols>
    <col min="1" max="1" width="13.140625" style="320" customWidth="1"/>
    <col min="2" max="2" width="84.5703125" style="320" bestFit="1" customWidth="1"/>
    <col min="3" max="3" width="10.28515625" style="320" customWidth="1"/>
    <col min="4" max="4" width="10.5703125" style="320" customWidth="1"/>
    <col min="5" max="5" width="7.28515625" style="320" customWidth="1"/>
    <col min="6" max="6" width="15.5703125" style="320" customWidth="1"/>
    <col min="7" max="7" width="9.140625" style="320" customWidth="1"/>
    <col min="8" max="257" width="11.42578125" style="320"/>
    <col min="258" max="258" width="46.42578125" style="320" customWidth="1"/>
    <col min="259" max="259" width="10.28515625" style="320" customWidth="1"/>
    <col min="260" max="260" width="10.5703125" style="320" customWidth="1"/>
    <col min="261" max="261" width="7.28515625" style="320" customWidth="1"/>
    <col min="262" max="262" width="15.5703125" style="320" customWidth="1"/>
    <col min="263" max="263" width="7" style="320" customWidth="1"/>
    <col min="264" max="513" width="11.42578125" style="320"/>
    <col min="514" max="514" width="46.42578125" style="320" customWidth="1"/>
    <col min="515" max="515" width="10.28515625" style="320" customWidth="1"/>
    <col min="516" max="516" width="10.5703125" style="320" customWidth="1"/>
    <col min="517" max="517" width="7.28515625" style="320" customWidth="1"/>
    <col min="518" max="518" width="15.5703125" style="320" customWidth="1"/>
    <col min="519" max="519" width="7" style="320" customWidth="1"/>
    <col min="520" max="769" width="11.42578125" style="320"/>
    <col min="770" max="770" width="46.42578125" style="320" customWidth="1"/>
    <col min="771" max="771" width="10.28515625" style="320" customWidth="1"/>
    <col min="772" max="772" width="10.5703125" style="320" customWidth="1"/>
    <col min="773" max="773" width="7.28515625" style="320" customWidth="1"/>
    <col min="774" max="774" width="15.5703125" style="320" customWidth="1"/>
    <col min="775" max="775" width="7" style="320" customWidth="1"/>
    <col min="776" max="1025" width="11.42578125" style="320"/>
    <col min="1026" max="1026" width="46.42578125" style="320" customWidth="1"/>
    <col min="1027" max="1027" width="10.28515625" style="320" customWidth="1"/>
    <col min="1028" max="1028" width="10.5703125" style="320" customWidth="1"/>
    <col min="1029" max="1029" width="7.28515625" style="320" customWidth="1"/>
    <col min="1030" max="1030" width="15.5703125" style="320" customWidth="1"/>
    <col min="1031" max="1031" width="7" style="320" customWidth="1"/>
    <col min="1032" max="1281" width="11.42578125" style="320"/>
    <col min="1282" max="1282" width="46.42578125" style="320" customWidth="1"/>
    <col min="1283" max="1283" width="10.28515625" style="320" customWidth="1"/>
    <col min="1284" max="1284" width="10.5703125" style="320" customWidth="1"/>
    <col min="1285" max="1285" width="7.28515625" style="320" customWidth="1"/>
    <col min="1286" max="1286" width="15.5703125" style="320" customWidth="1"/>
    <col min="1287" max="1287" width="7" style="320" customWidth="1"/>
    <col min="1288" max="1537" width="11.42578125" style="320"/>
    <col min="1538" max="1538" width="46.42578125" style="320" customWidth="1"/>
    <col min="1539" max="1539" width="10.28515625" style="320" customWidth="1"/>
    <col min="1540" max="1540" width="10.5703125" style="320" customWidth="1"/>
    <col min="1541" max="1541" width="7.28515625" style="320" customWidth="1"/>
    <col min="1542" max="1542" width="15.5703125" style="320" customWidth="1"/>
    <col min="1543" max="1543" width="7" style="320" customWidth="1"/>
    <col min="1544" max="1793" width="11.42578125" style="320"/>
    <col min="1794" max="1794" width="46.42578125" style="320" customWidth="1"/>
    <col min="1795" max="1795" width="10.28515625" style="320" customWidth="1"/>
    <col min="1796" max="1796" width="10.5703125" style="320" customWidth="1"/>
    <col min="1797" max="1797" width="7.28515625" style="320" customWidth="1"/>
    <col min="1798" max="1798" width="15.5703125" style="320" customWidth="1"/>
    <col min="1799" max="1799" width="7" style="320" customWidth="1"/>
    <col min="1800" max="2049" width="11.42578125" style="320"/>
    <col min="2050" max="2050" width="46.42578125" style="320" customWidth="1"/>
    <col min="2051" max="2051" width="10.28515625" style="320" customWidth="1"/>
    <col min="2052" max="2052" width="10.5703125" style="320" customWidth="1"/>
    <col min="2053" max="2053" width="7.28515625" style="320" customWidth="1"/>
    <col min="2054" max="2054" width="15.5703125" style="320" customWidth="1"/>
    <col min="2055" max="2055" width="7" style="320" customWidth="1"/>
    <col min="2056" max="2305" width="11.42578125" style="320"/>
    <col min="2306" max="2306" width="46.42578125" style="320" customWidth="1"/>
    <col min="2307" max="2307" width="10.28515625" style="320" customWidth="1"/>
    <col min="2308" max="2308" width="10.5703125" style="320" customWidth="1"/>
    <col min="2309" max="2309" width="7.28515625" style="320" customWidth="1"/>
    <col min="2310" max="2310" width="15.5703125" style="320" customWidth="1"/>
    <col min="2311" max="2311" width="7" style="320" customWidth="1"/>
    <col min="2312" max="2561" width="11.42578125" style="320"/>
    <col min="2562" max="2562" width="46.42578125" style="320" customWidth="1"/>
    <col min="2563" max="2563" width="10.28515625" style="320" customWidth="1"/>
    <col min="2564" max="2564" width="10.5703125" style="320" customWidth="1"/>
    <col min="2565" max="2565" width="7.28515625" style="320" customWidth="1"/>
    <col min="2566" max="2566" width="15.5703125" style="320" customWidth="1"/>
    <col min="2567" max="2567" width="7" style="320" customWidth="1"/>
    <col min="2568" max="2817" width="11.42578125" style="320"/>
    <col min="2818" max="2818" width="46.42578125" style="320" customWidth="1"/>
    <col min="2819" max="2819" width="10.28515625" style="320" customWidth="1"/>
    <col min="2820" max="2820" width="10.5703125" style="320" customWidth="1"/>
    <col min="2821" max="2821" width="7.28515625" style="320" customWidth="1"/>
    <col min="2822" max="2822" width="15.5703125" style="320" customWidth="1"/>
    <col min="2823" max="2823" width="7" style="320" customWidth="1"/>
    <col min="2824" max="3073" width="11.42578125" style="320"/>
    <col min="3074" max="3074" width="46.42578125" style="320" customWidth="1"/>
    <col min="3075" max="3075" width="10.28515625" style="320" customWidth="1"/>
    <col min="3076" max="3076" width="10.5703125" style="320" customWidth="1"/>
    <col min="3077" max="3077" width="7.28515625" style="320" customWidth="1"/>
    <col min="3078" max="3078" width="15.5703125" style="320" customWidth="1"/>
    <col min="3079" max="3079" width="7" style="320" customWidth="1"/>
    <col min="3080" max="3329" width="11.42578125" style="320"/>
    <col min="3330" max="3330" width="46.42578125" style="320" customWidth="1"/>
    <col min="3331" max="3331" width="10.28515625" style="320" customWidth="1"/>
    <col min="3332" max="3332" width="10.5703125" style="320" customWidth="1"/>
    <col min="3333" max="3333" width="7.28515625" style="320" customWidth="1"/>
    <col min="3334" max="3334" width="15.5703125" style="320" customWidth="1"/>
    <col min="3335" max="3335" width="7" style="320" customWidth="1"/>
    <col min="3336" max="3585" width="11.42578125" style="320"/>
    <col min="3586" max="3586" width="46.42578125" style="320" customWidth="1"/>
    <col min="3587" max="3587" width="10.28515625" style="320" customWidth="1"/>
    <col min="3588" max="3588" width="10.5703125" style="320" customWidth="1"/>
    <col min="3589" max="3589" width="7.28515625" style="320" customWidth="1"/>
    <col min="3590" max="3590" width="15.5703125" style="320" customWidth="1"/>
    <col min="3591" max="3591" width="7" style="320" customWidth="1"/>
    <col min="3592" max="3841" width="11.42578125" style="320"/>
    <col min="3842" max="3842" width="46.42578125" style="320" customWidth="1"/>
    <col min="3843" max="3843" width="10.28515625" style="320" customWidth="1"/>
    <col min="3844" max="3844" width="10.5703125" style="320" customWidth="1"/>
    <col min="3845" max="3845" width="7.28515625" style="320" customWidth="1"/>
    <col min="3846" max="3846" width="15.5703125" style="320" customWidth="1"/>
    <col min="3847" max="3847" width="7" style="320" customWidth="1"/>
    <col min="3848" max="4097" width="11.42578125" style="320"/>
    <col min="4098" max="4098" width="46.42578125" style="320" customWidth="1"/>
    <col min="4099" max="4099" width="10.28515625" style="320" customWidth="1"/>
    <col min="4100" max="4100" width="10.5703125" style="320" customWidth="1"/>
    <col min="4101" max="4101" width="7.28515625" style="320" customWidth="1"/>
    <col min="4102" max="4102" width="15.5703125" style="320" customWidth="1"/>
    <col min="4103" max="4103" width="7" style="320" customWidth="1"/>
    <col min="4104" max="4353" width="11.42578125" style="320"/>
    <col min="4354" max="4354" width="46.42578125" style="320" customWidth="1"/>
    <col min="4355" max="4355" width="10.28515625" style="320" customWidth="1"/>
    <col min="4356" max="4356" width="10.5703125" style="320" customWidth="1"/>
    <col min="4357" max="4357" width="7.28515625" style="320" customWidth="1"/>
    <col min="4358" max="4358" width="15.5703125" style="320" customWidth="1"/>
    <col min="4359" max="4359" width="7" style="320" customWidth="1"/>
    <col min="4360" max="4609" width="11.42578125" style="320"/>
    <col min="4610" max="4610" width="46.42578125" style="320" customWidth="1"/>
    <col min="4611" max="4611" width="10.28515625" style="320" customWidth="1"/>
    <col min="4612" max="4612" width="10.5703125" style="320" customWidth="1"/>
    <col min="4613" max="4613" width="7.28515625" style="320" customWidth="1"/>
    <col min="4614" max="4614" width="15.5703125" style="320" customWidth="1"/>
    <col min="4615" max="4615" width="7" style="320" customWidth="1"/>
    <col min="4616" max="4865" width="11.42578125" style="320"/>
    <col min="4866" max="4866" width="46.42578125" style="320" customWidth="1"/>
    <col min="4867" max="4867" width="10.28515625" style="320" customWidth="1"/>
    <col min="4868" max="4868" width="10.5703125" style="320" customWidth="1"/>
    <col min="4869" max="4869" width="7.28515625" style="320" customWidth="1"/>
    <col min="4870" max="4870" width="15.5703125" style="320" customWidth="1"/>
    <col min="4871" max="4871" width="7" style="320" customWidth="1"/>
    <col min="4872" max="5121" width="11.42578125" style="320"/>
    <col min="5122" max="5122" width="46.42578125" style="320" customWidth="1"/>
    <col min="5123" max="5123" width="10.28515625" style="320" customWidth="1"/>
    <col min="5124" max="5124" width="10.5703125" style="320" customWidth="1"/>
    <col min="5125" max="5125" width="7.28515625" style="320" customWidth="1"/>
    <col min="5126" max="5126" width="15.5703125" style="320" customWidth="1"/>
    <col min="5127" max="5127" width="7" style="320" customWidth="1"/>
    <col min="5128" max="5377" width="11.42578125" style="320"/>
    <col min="5378" max="5378" width="46.42578125" style="320" customWidth="1"/>
    <col min="5379" max="5379" width="10.28515625" style="320" customWidth="1"/>
    <col min="5380" max="5380" width="10.5703125" style="320" customWidth="1"/>
    <col min="5381" max="5381" width="7.28515625" style="320" customWidth="1"/>
    <col min="5382" max="5382" width="15.5703125" style="320" customWidth="1"/>
    <col min="5383" max="5383" width="7" style="320" customWidth="1"/>
    <col min="5384" max="5633" width="11.42578125" style="320"/>
    <col min="5634" max="5634" width="46.42578125" style="320" customWidth="1"/>
    <col min="5635" max="5635" width="10.28515625" style="320" customWidth="1"/>
    <col min="5636" max="5636" width="10.5703125" style="320" customWidth="1"/>
    <col min="5637" max="5637" width="7.28515625" style="320" customWidth="1"/>
    <col min="5638" max="5638" width="15.5703125" style="320" customWidth="1"/>
    <col min="5639" max="5639" width="7" style="320" customWidth="1"/>
    <col min="5640" max="5889" width="11.42578125" style="320"/>
    <col min="5890" max="5890" width="46.42578125" style="320" customWidth="1"/>
    <col min="5891" max="5891" width="10.28515625" style="320" customWidth="1"/>
    <col min="5892" max="5892" width="10.5703125" style="320" customWidth="1"/>
    <col min="5893" max="5893" width="7.28515625" style="320" customWidth="1"/>
    <col min="5894" max="5894" width="15.5703125" style="320" customWidth="1"/>
    <col min="5895" max="5895" width="7" style="320" customWidth="1"/>
    <col min="5896" max="6145" width="11.42578125" style="320"/>
    <col min="6146" max="6146" width="46.42578125" style="320" customWidth="1"/>
    <col min="6147" max="6147" width="10.28515625" style="320" customWidth="1"/>
    <col min="6148" max="6148" width="10.5703125" style="320" customWidth="1"/>
    <col min="6149" max="6149" width="7.28515625" style="320" customWidth="1"/>
    <col min="6150" max="6150" width="15.5703125" style="320" customWidth="1"/>
    <col min="6151" max="6151" width="7" style="320" customWidth="1"/>
    <col min="6152" max="6401" width="11.42578125" style="320"/>
    <col min="6402" max="6402" width="46.42578125" style="320" customWidth="1"/>
    <col min="6403" max="6403" width="10.28515625" style="320" customWidth="1"/>
    <col min="6404" max="6404" width="10.5703125" style="320" customWidth="1"/>
    <col min="6405" max="6405" width="7.28515625" style="320" customWidth="1"/>
    <col min="6406" max="6406" width="15.5703125" style="320" customWidth="1"/>
    <col min="6407" max="6407" width="7" style="320" customWidth="1"/>
    <col min="6408" max="6657" width="11.42578125" style="320"/>
    <col min="6658" max="6658" width="46.42578125" style="320" customWidth="1"/>
    <col min="6659" max="6659" width="10.28515625" style="320" customWidth="1"/>
    <col min="6660" max="6660" width="10.5703125" style="320" customWidth="1"/>
    <col min="6661" max="6661" width="7.28515625" style="320" customWidth="1"/>
    <col min="6662" max="6662" width="15.5703125" style="320" customWidth="1"/>
    <col min="6663" max="6663" width="7" style="320" customWidth="1"/>
    <col min="6664" max="6913" width="11.42578125" style="320"/>
    <col min="6914" max="6914" width="46.42578125" style="320" customWidth="1"/>
    <col min="6915" max="6915" width="10.28515625" style="320" customWidth="1"/>
    <col min="6916" max="6916" width="10.5703125" style="320" customWidth="1"/>
    <col min="6917" max="6917" width="7.28515625" style="320" customWidth="1"/>
    <col min="6918" max="6918" width="15.5703125" style="320" customWidth="1"/>
    <col min="6919" max="6919" width="7" style="320" customWidth="1"/>
    <col min="6920" max="7169" width="11.42578125" style="320"/>
    <col min="7170" max="7170" width="46.42578125" style="320" customWidth="1"/>
    <col min="7171" max="7171" width="10.28515625" style="320" customWidth="1"/>
    <col min="7172" max="7172" width="10.5703125" style="320" customWidth="1"/>
    <col min="7173" max="7173" width="7.28515625" style="320" customWidth="1"/>
    <col min="7174" max="7174" width="15.5703125" style="320" customWidth="1"/>
    <col min="7175" max="7175" width="7" style="320" customWidth="1"/>
    <col min="7176" max="7425" width="11.42578125" style="320"/>
    <col min="7426" max="7426" width="46.42578125" style="320" customWidth="1"/>
    <col min="7427" max="7427" width="10.28515625" style="320" customWidth="1"/>
    <col min="7428" max="7428" width="10.5703125" style="320" customWidth="1"/>
    <col min="7429" max="7429" width="7.28515625" style="320" customWidth="1"/>
    <col min="7430" max="7430" width="15.5703125" style="320" customWidth="1"/>
    <col min="7431" max="7431" width="7" style="320" customWidth="1"/>
    <col min="7432" max="7681" width="11.42578125" style="320"/>
    <col min="7682" max="7682" width="46.42578125" style="320" customWidth="1"/>
    <col min="7683" max="7683" width="10.28515625" style="320" customWidth="1"/>
    <col min="7684" max="7684" width="10.5703125" style="320" customWidth="1"/>
    <col min="7685" max="7685" width="7.28515625" style="320" customWidth="1"/>
    <col min="7686" max="7686" width="15.5703125" style="320" customWidth="1"/>
    <col min="7687" max="7687" width="7" style="320" customWidth="1"/>
    <col min="7688" max="7937" width="11.42578125" style="320"/>
    <col min="7938" max="7938" width="46.42578125" style="320" customWidth="1"/>
    <col min="7939" max="7939" width="10.28515625" style="320" customWidth="1"/>
    <col min="7940" max="7940" width="10.5703125" style="320" customWidth="1"/>
    <col min="7941" max="7941" width="7.28515625" style="320" customWidth="1"/>
    <col min="7942" max="7942" width="15.5703125" style="320" customWidth="1"/>
    <col min="7943" max="7943" width="7" style="320" customWidth="1"/>
    <col min="7944" max="8193" width="11.42578125" style="320"/>
    <col min="8194" max="8194" width="46.42578125" style="320" customWidth="1"/>
    <col min="8195" max="8195" width="10.28515625" style="320" customWidth="1"/>
    <col min="8196" max="8196" width="10.5703125" style="320" customWidth="1"/>
    <col min="8197" max="8197" width="7.28515625" style="320" customWidth="1"/>
    <col min="8198" max="8198" width="15.5703125" style="320" customWidth="1"/>
    <col min="8199" max="8199" width="7" style="320" customWidth="1"/>
    <col min="8200" max="8449" width="11.42578125" style="320"/>
    <col min="8450" max="8450" width="46.42578125" style="320" customWidth="1"/>
    <col min="8451" max="8451" width="10.28515625" style="320" customWidth="1"/>
    <col min="8452" max="8452" width="10.5703125" style="320" customWidth="1"/>
    <col min="8453" max="8453" width="7.28515625" style="320" customWidth="1"/>
    <col min="8454" max="8454" width="15.5703125" style="320" customWidth="1"/>
    <col min="8455" max="8455" width="7" style="320" customWidth="1"/>
    <col min="8456" max="8705" width="11.42578125" style="320"/>
    <col min="8706" max="8706" width="46.42578125" style="320" customWidth="1"/>
    <col min="8707" max="8707" width="10.28515625" style="320" customWidth="1"/>
    <col min="8708" max="8708" width="10.5703125" style="320" customWidth="1"/>
    <col min="8709" max="8709" width="7.28515625" style="320" customWidth="1"/>
    <col min="8710" max="8710" width="15.5703125" style="320" customWidth="1"/>
    <col min="8711" max="8711" width="7" style="320" customWidth="1"/>
    <col min="8712" max="8961" width="11.42578125" style="320"/>
    <col min="8962" max="8962" width="46.42578125" style="320" customWidth="1"/>
    <col min="8963" max="8963" width="10.28515625" style="320" customWidth="1"/>
    <col min="8964" max="8964" width="10.5703125" style="320" customWidth="1"/>
    <col min="8965" max="8965" width="7.28515625" style="320" customWidth="1"/>
    <col min="8966" max="8966" width="15.5703125" style="320" customWidth="1"/>
    <col min="8967" max="8967" width="7" style="320" customWidth="1"/>
    <col min="8968" max="9217" width="11.42578125" style="320"/>
    <col min="9218" max="9218" width="46.42578125" style="320" customWidth="1"/>
    <col min="9219" max="9219" width="10.28515625" style="320" customWidth="1"/>
    <col min="9220" max="9220" width="10.5703125" style="320" customWidth="1"/>
    <col min="9221" max="9221" width="7.28515625" style="320" customWidth="1"/>
    <col min="9222" max="9222" width="15.5703125" style="320" customWidth="1"/>
    <col min="9223" max="9223" width="7" style="320" customWidth="1"/>
    <col min="9224" max="9473" width="11.42578125" style="320"/>
    <col min="9474" max="9474" width="46.42578125" style="320" customWidth="1"/>
    <col min="9475" max="9475" width="10.28515625" style="320" customWidth="1"/>
    <col min="9476" max="9476" width="10.5703125" style="320" customWidth="1"/>
    <col min="9477" max="9477" width="7.28515625" style="320" customWidth="1"/>
    <col min="9478" max="9478" width="15.5703125" style="320" customWidth="1"/>
    <col min="9479" max="9479" width="7" style="320" customWidth="1"/>
    <col min="9480" max="9729" width="11.42578125" style="320"/>
    <col min="9730" max="9730" width="46.42578125" style="320" customWidth="1"/>
    <col min="9731" max="9731" width="10.28515625" style="320" customWidth="1"/>
    <col min="9732" max="9732" width="10.5703125" style="320" customWidth="1"/>
    <col min="9733" max="9733" width="7.28515625" style="320" customWidth="1"/>
    <col min="9734" max="9734" width="15.5703125" style="320" customWidth="1"/>
    <col min="9735" max="9735" width="7" style="320" customWidth="1"/>
    <col min="9736" max="9985" width="11.42578125" style="320"/>
    <col min="9986" max="9986" width="46.42578125" style="320" customWidth="1"/>
    <col min="9987" max="9987" width="10.28515625" style="320" customWidth="1"/>
    <col min="9988" max="9988" width="10.5703125" style="320" customWidth="1"/>
    <col min="9989" max="9989" width="7.28515625" style="320" customWidth="1"/>
    <col min="9990" max="9990" width="15.5703125" style="320" customWidth="1"/>
    <col min="9991" max="9991" width="7" style="320" customWidth="1"/>
    <col min="9992" max="10241" width="11.42578125" style="320"/>
    <col min="10242" max="10242" width="46.42578125" style="320" customWidth="1"/>
    <col min="10243" max="10243" width="10.28515625" style="320" customWidth="1"/>
    <col min="10244" max="10244" width="10.5703125" style="320" customWidth="1"/>
    <col min="10245" max="10245" width="7.28515625" style="320" customWidth="1"/>
    <col min="10246" max="10246" width="15.5703125" style="320" customWidth="1"/>
    <col min="10247" max="10247" width="7" style="320" customWidth="1"/>
    <col min="10248" max="10497" width="11.42578125" style="320"/>
    <col min="10498" max="10498" width="46.42578125" style="320" customWidth="1"/>
    <col min="10499" max="10499" width="10.28515625" style="320" customWidth="1"/>
    <col min="10500" max="10500" width="10.5703125" style="320" customWidth="1"/>
    <col min="10501" max="10501" width="7.28515625" style="320" customWidth="1"/>
    <col min="10502" max="10502" width="15.5703125" style="320" customWidth="1"/>
    <col min="10503" max="10503" width="7" style="320" customWidth="1"/>
    <col min="10504" max="10753" width="11.42578125" style="320"/>
    <col min="10754" max="10754" width="46.42578125" style="320" customWidth="1"/>
    <col min="10755" max="10755" width="10.28515625" style="320" customWidth="1"/>
    <col min="10756" max="10756" width="10.5703125" style="320" customWidth="1"/>
    <col min="10757" max="10757" width="7.28515625" style="320" customWidth="1"/>
    <col min="10758" max="10758" width="15.5703125" style="320" customWidth="1"/>
    <col min="10759" max="10759" width="7" style="320" customWidth="1"/>
    <col min="10760" max="11009" width="11.42578125" style="320"/>
    <col min="11010" max="11010" width="46.42578125" style="320" customWidth="1"/>
    <col min="11011" max="11011" width="10.28515625" style="320" customWidth="1"/>
    <col min="11012" max="11012" width="10.5703125" style="320" customWidth="1"/>
    <col min="11013" max="11013" width="7.28515625" style="320" customWidth="1"/>
    <col min="11014" max="11014" width="15.5703125" style="320" customWidth="1"/>
    <col min="11015" max="11015" width="7" style="320" customWidth="1"/>
    <col min="11016" max="11265" width="11.42578125" style="320"/>
    <col min="11266" max="11266" width="46.42578125" style="320" customWidth="1"/>
    <col min="11267" max="11267" width="10.28515625" style="320" customWidth="1"/>
    <col min="11268" max="11268" width="10.5703125" style="320" customWidth="1"/>
    <col min="11269" max="11269" width="7.28515625" style="320" customWidth="1"/>
    <col min="11270" max="11270" width="15.5703125" style="320" customWidth="1"/>
    <col min="11271" max="11271" width="7" style="320" customWidth="1"/>
    <col min="11272" max="11521" width="11.42578125" style="320"/>
    <col min="11522" max="11522" width="46.42578125" style="320" customWidth="1"/>
    <col min="11523" max="11523" width="10.28515625" style="320" customWidth="1"/>
    <col min="11524" max="11524" width="10.5703125" style="320" customWidth="1"/>
    <col min="11525" max="11525" width="7.28515625" style="320" customWidth="1"/>
    <col min="11526" max="11526" width="15.5703125" style="320" customWidth="1"/>
    <col min="11527" max="11527" width="7" style="320" customWidth="1"/>
    <col min="11528" max="11777" width="11.42578125" style="320"/>
    <col min="11778" max="11778" width="46.42578125" style="320" customWidth="1"/>
    <col min="11779" max="11779" width="10.28515625" style="320" customWidth="1"/>
    <col min="11780" max="11780" width="10.5703125" style="320" customWidth="1"/>
    <col min="11781" max="11781" width="7.28515625" style="320" customWidth="1"/>
    <col min="11782" max="11782" width="15.5703125" style="320" customWidth="1"/>
    <col min="11783" max="11783" width="7" style="320" customWidth="1"/>
    <col min="11784" max="12033" width="11.42578125" style="320"/>
    <col min="12034" max="12034" width="46.42578125" style="320" customWidth="1"/>
    <col min="12035" max="12035" width="10.28515625" style="320" customWidth="1"/>
    <col min="12036" max="12036" width="10.5703125" style="320" customWidth="1"/>
    <col min="12037" max="12037" width="7.28515625" style="320" customWidth="1"/>
    <col min="12038" max="12038" width="15.5703125" style="320" customWidth="1"/>
    <col min="12039" max="12039" width="7" style="320" customWidth="1"/>
    <col min="12040" max="12289" width="11.42578125" style="320"/>
    <col min="12290" max="12290" width="46.42578125" style="320" customWidth="1"/>
    <col min="12291" max="12291" width="10.28515625" style="320" customWidth="1"/>
    <col min="12292" max="12292" width="10.5703125" style="320" customWidth="1"/>
    <col min="12293" max="12293" width="7.28515625" style="320" customWidth="1"/>
    <col min="12294" max="12294" width="15.5703125" style="320" customWidth="1"/>
    <col min="12295" max="12295" width="7" style="320" customWidth="1"/>
    <col min="12296" max="12545" width="11.42578125" style="320"/>
    <col min="12546" max="12546" width="46.42578125" style="320" customWidth="1"/>
    <col min="12547" max="12547" width="10.28515625" style="320" customWidth="1"/>
    <col min="12548" max="12548" width="10.5703125" style="320" customWidth="1"/>
    <col min="12549" max="12549" width="7.28515625" style="320" customWidth="1"/>
    <col min="12550" max="12550" width="15.5703125" style="320" customWidth="1"/>
    <col min="12551" max="12551" width="7" style="320" customWidth="1"/>
    <col min="12552" max="12801" width="11.42578125" style="320"/>
    <col min="12802" max="12802" width="46.42578125" style="320" customWidth="1"/>
    <col min="12803" max="12803" width="10.28515625" style="320" customWidth="1"/>
    <col min="12804" max="12804" width="10.5703125" style="320" customWidth="1"/>
    <col min="12805" max="12805" width="7.28515625" style="320" customWidth="1"/>
    <col min="12806" max="12806" width="15.5703125" style="320" customWidth="1"/>
    <col min="12807" max="12807" width="7" style="320" customWidth="1"/>
    <col min="12808" max="13057" width="11.42578125" style="320"/>
    <col min="13058" max="13058" width="46.42578125" style="320" customWidth="1"/>
    <col min="13059" max="13059" width="10.28515625" style="320" customWidth="1"/>
    <col min="13060" max="13060" width="10.5703125" style="320" customWidth="1"/>
    <col min="13061" max="13061" width="7.28515625" style="320" customWidth="1"/>
    <col min="13062" max="13062" width="15.5703125" style="320" customWidth="1"/>
    <col min="13063" max="13063" width="7" style="320" customWidth="1"/>
    <col min="13064" max="13313" width="11.42578125" style="320"/>
    <col min="13314" max="13314" width="46.42578125" style="320" customWidth="1"/>
    <col min="13315" max="13315" width="10.28515625" style="320" customWidth="1"/>
    <col min="13316" max="13316" width="10.5703125" style="320" customWidth="1"/>
    <col min="13317" max="13317" width="7.28515625" style="320" customWidth="1"/>
    <col min="13318" max="13318" width="15.5703125" style="320" customWidth="1"/>
    <col min="13319" max="13319" width="7" style="320" customWidth="1"/>
    <col min="13320" max="13569" width="11.42578125" style="320"/>
    <col min="13570" max="13570" width="46.42578125" style="320" customWidth="1"/>
    <col min="13571" max="13571" width="10.28515625" style="320" customWidth="1"/>
    <col min="13572" max="13572" width="10.5703125" style="320" customWidth="1"/>
    <col min="13573" max="13573" width="7.28515625" style="320" customWidth="1"/>
    <col min="13574" max="13574" width="15.5703125" style="320" customWidth="1"/>
    <col min="13575" max="13575" width="7" style="320" customWidth="1"/>
    <col min="13576" max="13825" width="11.42578125" style="320"/>
    <col min="13826" max="13826" width="46.42578125" style="320" customWidth="1"/>
    <col min="13827" max="13827" width="10.28515625" style="320" customWidth="1"/>
    <col min="13828" max="13828" width="10.5703125" style="320" customWidth="1"/>
    <col min="13829" max="13829" width="7.28515625" style="320" customWidth="1"/>
    <col min="13830" max="13830" width="15.5703125" style="320" customWidth="1"/>
    <col min="13831" max="13831" width="7" style="320" customWidth="1"/>
    <col min="13832" max="14081" width="11.42578125" style="320"/>
    <col min="14082" max="14082" width="46.42578125" style="320" customWidth="1"/>
    <col min="14083" max="14083" width="10.28515625" style="320" customWidth="1"/>
    <col min="14084" max="14084" width="10.5703125" style="320" customWidth="1"/>
    <col min="14085" max="14085" width="7.28515625" style="320" customWidth="1"/>
    <col min="14086" max="14086" width="15.5703125" style="320" customWidth="1"/>
    <col min="14087" max="14087" width="7" style="320" customWidth="1"/>
    <col min="14088" max="14337" width="11.42578125" style="320"/>
    <col min="14338" max="14338" width="46.42578125" style="320" customWidth="1"/>
    <col min="14339" max="14339" width="10.28515625" style="320" customWidth="1"/>
    <col min="14340" max="14340" width="10.5703125" style="320" customWidth="1"/>
    <col min="14341" max="14341" width="7.28515625" style="320" customWidth="1"/>
    <col min="14342" max="14342" width="15.5703125" style="320" customWidth="1"/>
    <col min="14343" max="14343" width="7" style="320" customWidth="1"/>
    <col min="14344" max="14593" width="11.42578125" style="320"/>
    <col min="14594" max="14594" width="46.42578125" style="320" customWidth="1"/>
    <col min="14595" max="14595" width="10.28515625" style="320" customWidth="1"/>
    <col min="14596" max="14596" width="10.5703125" style="320" customWidth="1"/>
    <col min="14597" max="14597" width="7.28515625" style="320" customWidth="1"/>
    <col min="14598" max="14598" width="15.5703125" style="320" customWidth="1"/>
    <col min="14599" max="14599" width="7" style="320" customWidth="1"/>
    <col min="14600" max="14849" width="11.42578125" style="320"/>
    <col min="14850" max="14850" width="46.42578125" style="320" customWidth="1"/>
    <col min="14851" max="14851" width="10.28515625" style="320" customWidth="1"/>
    <col min="14852" max="14852" width="10.5703125" style="320" customWidth="1"/>
    <col min="14853" max="14853" width="7.28515625" style="320" customWidth="1"/>
    <col min="14854" max="14854" width="15.5703125" style="320" customWidth="1"/>
    <col min="14855" max="14855" width="7" style="320" customWidth="1"/>
    <col min="14856" max="15105" width="11.42578125" style="320"/>
    <col min="15106" max="15106" width="46.42578125" style="320" customWidth="1"/>
    <col min="15107" max="15107" width="10.28515625" style="320" customWidth="1"/>
    <col min="15108" max="15108" width="10.5703125" style="320" customWidth="1"/>
    <col min="15109" max="15109" width="7.28515625" style="320" customWidth="1"/>
    <col min="15110" max="15110" width="15.5703125" style="320" customWidth="1"/>
    <col min="15111" max="15111" width="7" style="320" customWidth="1"/>
    <col min="15112" max="15361" width="11.42578125" style="320"/>
    <col min="15362" max="15362" width="46.42578125" style="320" customWidth="1"/>
    <col min="15363" max="15363" width="10.28515625" style="320" customWidth="1"/>
    <col min="15364" max="15364" width="10.5703125" style="320" customWidth="1"/>
    <col min="15365" max="15365" width="7.28515625" style="320" customWidth="1"/>
    <col min="15366" max="15366" width="15.5703125" style="320" customWidth="1"/>
    <col min="15367" max="15367" width="7" style="320" customWidth="1"/>
    <col min="15368" max="15617" width="11.42578125" style="320"/>
    <col min="15618" max="15618" width="46.42578125" style="320" customWidth="1"/>
    <col min="15619" max="15619" width="10.28515625" style="320" customWidth="1"/>
    <col min="15620" max="15620" width="10.5703125" style="320" customWidth="1"/>
    <col min="15621" max="15621" width="7.28515625" style="320" customWidth="1"/>
    <col min="15622" max="15622" width="15.5703125" style="320" customWidth="1"/>
    <col min="15623" max="15623" width="7" style="320" customWidth="1"/>
    <col min="15624" max="15873" width="11.42578125" style="320"/>
    <col min="15874" max="15874" width="46.42578125" style="320" customWidth="1"/>
    <col min="15875" max="15875" width="10.28515625" style="320" customWidth="1"/>
    <col min="15876" max="15876" width="10.5703125" style="320" customWidth="1"/>
    <col min="15877" max="15877" width="7.28515625" style="320" customWidth="1"/>
    <col min="15878" max="15878" width="15.5703125" style="320" customWidth="1"/>
    <col min="15879" max="15879" width="7" style="320" customWidth="1"/>
    <col min="15880" max="16129" width="11.42578125" style="320"/>
    <col min="16130" max="16130" width="46.42578125" style="320" customWidth="1"/>
    <col min="16131" max="16131" width="10.28515625" style="320" customWidth="1"/>
    <col min="16132" max="16132" width="10.5703125" style="320" customWidth="1"/>
    <col min="16133" max="16133" width="7.28515625" style="320" customWidth="1"/>
    <col min="16134" max="16134" width="15.5703125" style="320" customWidth="1"/>
    <col min="16135" max="16135" width="7" style="320" customWidth="1"/>
    <col min="16136" max="16384" width="11.42578125" style="320"/>
  </cols>
  <sheetData>
    <row r="1" spans="1:9" ht="6" customHeight="1"/>
    <row r="2" spans="1:9" ht="15">
      <c r="A2" s="83" t="s">
        <v>372</v>
      </c>
      <c r="B2" s="332"/>
      <c r="C2" s="332"/>
      <c r="D2" s="332"/>
      <c r="E2" s="332"/>
      <c r="F2" s="332"/>
      <c r="G2" s="332"/>
      <c r="H2" s="332"/>
      <c r="I2" s="297"/>
    </row>
    <row r="3" spans="1:9" ht="12.75" customHeight="1">
      <c r="A3" s="573" t="s">
        <v>314</v>
      </c>
      <c r="B3" s="573"/>
      <c r="C3" s="573"/>
      <c r="D3" s="573"/>
      <c r="E3" s="573"/>
      <c r="F3" s="573"/>
      <c r="G3" s="573"/>
      <c r="H3" s="321"/>
    </row>
    <row r="4" spans="1:9" ht="12.75" customHeight="1">
      <c r="A4" s="577" t="s">
        <v>493</v>
      </c>
      <c r="B4" s="577"/>
      <c r="C4" s="577"/>
      <c r="D4" s="577"/>
      <c r="E4" s="577"/>
      <c r="F4" s="577"/>
      <c r="G4" s="577"/>
      <c r="H4" s="321"/>
    </row>
    <row r="5" spans="1:9" ht="12.75" customHeight="1">
      <c r="A5" s="574" t="s">
        <v>315</v>
      </c>
      <c r="B5" s="574"/>
      <c r="C5" s="574"/>
      <c r="D5" s="574"/>
      <c r="E5" s="574"/>
      <c r="F5" s="574"/>
      <c r="G5" s="574"/>
      <c r="H5" s="321"/>
    </row>
    <row r="6" spans="1:9">
      <c r="A6" s="322"/>
      <c r="B6" s="323"/>
      <c r="C6" s="322"/>
      <c r="D6" s="322"/>
      <c r="E6" s="324"/>
      <c r="F6" s="322"/>
      <c r="G6" s="322"/>
      <c r="H6" s="322"/>
    </row>
    <row r="7" spans="1:9" ht="15">
      <c r="A7" s="589" t="s">
        <v>316</v>
      </c>
      <c r="B7" s="590" t="s">
        <v>317</v>
      </c>
      <c r="C7" s="590" t="s">
        <v>318</v>
      </c>
      <c r="D7" s="590"/>
      <c r="E7" s="589" t="s">
        <v>102</v>
      </c>
      <c r="F7" s="589" t="s">
        <v>319</v>
      </c>
      <c r="G7" s="589" t="s">
        <v>0</v>
      </c>
      <c r="H7" s="322"/>
      <c r="I7" s="179" t="s">
        <v>149</v>
      </c>
    </row>
    <row r="8" spans="1:9" ht="15">
      <c r="A8" s="589"/>
      <c r="B8" s="590"/>
      <c r="C8" s="399" t="s">
        <v>320</v>
      </c>
      <c r="D8" s="399" t="s">
        <v>321</v>
      </c>
      <c r="E8" s="589"/>
      <c r="F8" s="589"/>
      <c r="G8" s="589"/>
      <c r="H8" s="325"/>
    </row>
    <row r="9" spans="1:9" ht="15">
      <c r="A9" s="413"/>
      <c r="B9" s="401" t="s">
        <v>322</v>
      </c>
      <c r="C9" s="402">
        <v>1572</v>
      </c>
      <c r="D9" s="402">
        <v>1249</v>
      </c>
      <c r="E9" s="402">
        <v>2821</v>
      </c>
      <c r="F9" s="403">
        <f>E9/C$39*1000</f>
        <v>8.353568255848387</v>
      </c>
      <c r="G9" s="404">
        <v>1</v>
      </c>
      <c r="H9" s="326"/>
    </row>
    <row r="10" spans="1:9" ht="14.25">
      <c r="A10" s="413" t="s">
        <v>323</v>
      </c>
      <c r="B10" s="405" t="s">
        <v>71</v>
      </c>
      <c r="C10" s="406">
        <v>246</v>
      </c>
      <c r="D10" s="406">
        <v>168</v>
      </c>
      <c r="E10" s="407">
        <v>414</v>
      </c>
      <c r="F10" s="408">
        <f t="shared" ref="F10:F37" si="0">E10/C$39*1000</f>
        <v>1.2259401835949066</v>
      </c>
      <c r="G10" s="409">
        <f>E10/E$9</f>
        <v>0.1467564693371145</v>
      </c>
      <c r="H10" s="325"/>
    </row>
    <row r="11" spans="1:9" ht="28.5">
      <c r="A11" s="413" t="s">
        <v>324</v>
      </c>
      <c r="B11" s="405" t="s">
        <v>73</v>
      </c>
      <c r="C11" s="406">
        <v>100</v>
      </c>
      <c r="D11" s="406">
        <v>83</v>
      </c>
      <c r="E11" s="407">
        <v>183</v>
      </c>
      <c r="F11" s="408">
        <f t="shared" si="0"/>
        <v>0.54190109564702393</v>
      </c>
      <c r="G11" s="409">
        <f t="shared" ref="G11:G37" si="1">E11/E$9</f>
        <v>6.4870613257710028E-2</v>
      </c>
      <c r="H11" s="325"/>
    </row>
    <row r="12" spans="1:9" ht="14.25">
      <c r="A12" s="413" t="s">
        <v>325</v>
      </c>
      <c r="B12" s="405" t="s">
        <v>69</v>
      </c>
      <c r="C12" s="406">
        <v>104</v>
      </c>
      <c r="D12" s="406">
        <v>72</v>
      </c>
      <c r="E12" s="407">
        <v>176</v>
      </c>
      <c r="F12" s="408">
        <f t="shared" si="0"/>
        <v>0.52117263843648209</v>
      </c>
      <c r="G12" s="409">
        <f t="shared" si="1"/>
        <v>6.238922367954626E-2</v>
      </c>
      <c r="H12" s="325"/>
    </row>
    <row r="13" spans="1:9" ht="14.25">
      <c r="A13" s="413" t="s">
        <v>326</v>
      </c>
      <c r="B13" s="405" t="s">
        <v>72</v>
      </c>
      <c r="C13" s="406">
        <v>93</v>
      </c>
      <c r="D13" s="406">
        <v>66</v>
      </c>
      <c r="E13" s="407">
        <v>159</v>
      </c>
      <c r="F13" s="408">
        <f t="shared" si="0"/>
        <v>0.47083209949659466</v>
      </c>
      <c r="G13" s="409">
        <f t="shared" si="1"/>
        <v>5.6362991846862817E-2</v>
      </c>
      <c r="H13" s="325"/>
    </row>
    <row r="14" spans="1:9" ht="14.25">
      <c r="A14" s="413" t="s">
        <v>327</v>
      </c>
      <c r="B14" s="405" t="s">
        <v>328</v>
      </c>
      <c r="C14" s="406">
        <v>83</v>
      </c>
      <c r="D14" s="406">
        <v>71</v>
      </c>
      <c r="E14" s="407">
        <v>154</v>
      </c>
      <c r="F14" s="408">
        <f t="shared" si="0"/>
        <v>0.4560260586319218</v>
      </c>
      <c r="G14" s="409">
        <f t="shared" si="1"/>
        <v>5.4590570719602979E-2</v>
      </c>
      <c r="H14" s="325"/>
    </row>
    <row r="15" spans="1:9" ht="14.25">
      <c r="A15" s="413" t="s">
        <v>329</v>
      </c>
      <c r="B15" s="405" t="s">
        <v>330</v>
      </c>
      <c r="C15" s="406">
        <v>63</v>
      </c>
      <c r="D15" s="406">
        <v>30</v>
      </c>
      <c r="E15" s="407">
        <v>93</v>
      </c>
      <c r="F15" s="408">
        <f t="shared" si="0"/>
        <v>0.27539236008291385</v>
      </c>
      <c r="G15" s="409">
        <f t="shared" si="1"/>
        <v>3.2967032967032968E-2</v>
      </c>
      <c r="H15" s="325"/>
    </row>
    <row r="16" spans="1:9" ht="14.25">
      <c r="A16" s="413" t="s">
        <v>331</v>
      </c>
      <c r="B16" s="405" t="s">
        <v>332</v>
      </c>
      <c r="C16" s="406">
        <v>42</v>
      </c>
      <c r="D16" s="406">
        <v>38</v>
      </c>
      <c r="E16" s="407">
        <v>80</v>
      </c>
      <c r="F16" s="408">
        <f t="shared" si="0"/>
        <v>0.23689665383476458</v>
      </c>
      <c r="G16" s="409">
        <f t="shared" si="1"/>
        <v>2.8358738036157391E-2</v>
      </c>
      <c r="H16" s="325"/>
    </row>
    <row r="17" spans="1:8" ht="14.25">
      <c r="A17" s="413" t="s">
        <v>333</v>
      </c>
      <c r="B17" s="405" t="s">
        <v>74</v>
      </c>
      <c r="C17" s="406">
        <v>36</v>
      </c>
      <c r="D17" s="406">
        <v>33</v>
      </c>
      <c r="E17" s="407">
        <v>69</v>
      </c>
      <c r="F17" s="408">
        <f t="shared" si="0"/>
        <v>0.20432336393248446</v>
      </c>
      <c r="G17" s="409">
        <f t="shared" si="1"/>
        <v>2.4459411556185751E-2</v>
      </c>
      <c r="H17" s="325"/>
    </row>
    <row r="18" spans="1:8" ht="14.25">
      <c r="A18" s="413" t="s">
        <v>334</v>
      </c>
      <c r="B18" s="405" t="s">
        <v>335</v>
      </c>
      <c r="C18" s="406">
        <v>28</v>
      </c>
      <c r="D18" s="406">
        <v>23</v>
      </c>
      <c r="E18" s="407">
        <v>51</v>
      </c>
      <c r="F18" s="408">
        <f t="shared" si="0"/>
        <v>0.15102161681966242</v>
      </c>
      <c r="G18" s="409">
        <f t="shared" si="1"/>
        <v>1.8078695498050336E-2</v>
      </c>
      <c r="H18" s="325"/>
    </row>
    <row r="19" spans="1:8" ht="14.25">
      <c r="A19" s="413" t="s">
        <v>336</v>
      </c>
      <c r="B19" s="405" t="s">
        <v>337</v>
      </c>
      <c r="C19" s="406">
        <v>22</v>
      </c>
      <c r="D19" s="406">
        <v>27</v>
      </c>
      <c r="E19" s="407">
        <v>49</v>
      </c>
      <c r="F19" s="408">
        <f t="shared" si="0"/>
        <v>0.14509920047379332</v>
      </c>
      <c r="G19" s="409">
        <f t="shared" si="1"/>
        <v>1.7369727047146403E-2</v>
      </c>
      <c r="H19" s="325"/>
    </row>
    <row r="20" spans="1:8" ht="14.25">
      <c r="A20" s="413" t="s">
        <v>338</v>
      </c>
      <c r="B20" s="405" t="s">
        <v>339</v>
      </c>
      <c r="C20" s="406">
        <v>21</v>
      </c>
      <c r="D20" s="406">
        <v>26</v>
      </c>
      <c r="E20" s="407">
        <v>47</v>
      </c>
      <c r="F20" s="408">
        <f t="shared" si="0"/>
        <v>0.13917678412792417</v>
      </c>
      <c r="G20" s="409">
        <f t="shared" si="1"/>
        <v>1.6660758596242466E-2</v>
      </c>
      <c r="H20" s="325"/>
    </row>
    <row r="21" spans="1:8" ht="14.25">
      <c r="A21" s="413" t="s">
        <v>340</v>
      </c>
      <c r="B21" s="405" t="s">
        <v>341</v>
      </c>
      <c r="C21" s="406">
        <v>18</v>
      </c>
      <c r="D21" s="406">
        <v>25</v>
      </c>
      <c r="E21" s="407">
        <v>43</v>
      </c>
      <c r="F21" s="408">
        <f t="shared" si="0"/>
        <v>0.12733195143618598</v>
      </c>
      <c r="G21" s="409">
        <f t="shared" si="1"/>
        <v>1.5242821694434599E-2</v>
      </c>
      <c r="H21" s="325"/>
    </row>
    <row r="22" spans="1:8" ht="14.25" customHeight="1">
      <c r="A22" s="413" t="s">
        <v>342</v>
      </c>
      <c r="B22" s="405" t="s">
        <v>343</v>
      </c>
      <c r="C22" s="406">
        <v>28</v>
      </c>
      <c r="D22" s="406">
        <v>13</v>
      </c>
      <c r="E22" s="407">
        <v>41</v>
      </c>
      <c r="F22" s="408">
        <f t="shared" si="0"/>
        <v>0.12140953509031685</v>
      </c>
      <c r="G22" s="409">
        <f t="shared" si="1"/>
        <v>1.4533853243530664E-2</v>
      </c>
      <c r="H22" s="325"/>
    </row>
    <row r="23" spans="1:8" ht="14.25">
      <c r="A23" s="413" t="s">
        <v>344</v>
      </c>
      <c r="B23" s="405" t="s">
        <v>345</v>
      </c>
      <c r="C23" s="406">
        <v>24</v>
      </c>
      <c r="D23" s="406">
        <v>17</v>
      </c>
      <c r="E23" s="407">
        <v>41</v>
      </c>
      <c r="F23" s="408">
        <f t="shared" si="0"/>
        <v>0.12140953509031685</v>
      </c>
      <c r="G23" s="409">
        <f t="shared" si="1"/>
        <v>1.4533853243530664E-2</v>
      </c>
      <c r="H23" s="325"/>
    </row>
    <row r="24" spans="1:8" ht="14.25">
      <c r="A24" s="413" t="s">
        <v>346</v>
      </c>
      <c r="B24" s="405" t="s">
        <v>347</v>
      </c>
      <c r="C24" s="406">
        <v>25</v>
      </c>
      <c r="D24" s="406">
        <v>15</v>
      </c>
      <c r="E24" s="407">
        <v>40</v>
      </c>
      <c r="F24" s="408">
        <f t="shared" si="0"/>
        <v>0.11844832691738229</v>
      </c>
      <c r="G24" s="409">
        <f t="shared" si="1"/>
        <v>1.4179369018078695E-2</v>
      </c>
      <c r="H24" s="325"/>
    </row>
    <row r="25" spans="1:8" ht="14.25">
      <c r="A25" s="413" t="s">
        <v>348</v>
      </c>
      <c r="B25" s="405" t="s">
        <v>349</v>
      </c>
      <c r="C25" s="406">
        <v>20</v>
      </c>
      <c r="D25" s="406">
        <v>15</v>
      </c>
      <c r="E25" s="407">
        <v>35</v>
      </c>
      <c r="F25" s="408">
        <f t="shared" si="0"/>
        <v>0.1036422860527095</v>
      </c>
      <c r="G25" s="409">
        <f t="shared" si="1"/>
        <v>1.2406947890818859E-2</v>
      </c>
      <c r="H25" s="327"/>
    </row>
    <row r="26" spans="1:8" ht="14.25">
      <c r="A26" s="413" t="s">
        <v>350</v>
      </c>
      <c r="B26" s="405" t="s">
        <v>351</v>
      </c>
      <c r="C26" s="406">
        <v>19</v>
      </c>
      <c r="D26" s="406">
        <v>16</v>
      </c>
      <c r="E26" s="407">
        <v>35</v>
      </c>
      <c r="F26" s="408">
        <f t="shared" si="0"/>
        <v>0.1036422860527095</v>
      </c>
      <c r="G26" s="409">
        <f t="shared" si="1"/>
        <v>1.2406947890818859E-2</v>
      </c>
      <c r="H26" s="325"/>
    </row>
    <row r="27" spans="1:8" ht="13.5" customHeight="1">
      <c r="A27" s="413" t="s">
        <v>352</v>
      </c>
      <c r="B27" s="405" t="s">
        <v>353</v>
      </c>
      <c r="C27" s="406">
        <v>14</v>
      </c>
      <c r="D27" s="406">
        <v>17</v>
      </c>
      <c r="E27" s="407">
        <v>31</v>
      </c>
      <c r="F27" s="408">
        <f t="shared" si="0"/>
        <v>9.1797453360971268E-2</v>
      </c>
      <c r="G27" s="409">
        <f t="shared" si="1"/>
        <v>1.098901098901099E-2</v>
      </c>
      <c r="H27" s="325"/>
    </row>
    <row r="28" spans="1:8" ht="14.25">
      <c r="A28" s="413" t="s">
        <v>354</v>
      </c>
      <c r="B28" s="410" t="s">
        <v>355</v>
      </c>
      <c r="C28" s="406">
        <v>11</v>
      </c>
      <c r="D28" s="406">
        <v>18</v>
      </c>
      <c r="E28" s="407">
        <v>29</v>
      </c>
      <c r="F28" s="408">
        <f t="shared" si="0"/>
        <v>8.5875037015102171E-2</v>
      </c>
      <c r="G28" s="409">
        <f t="shared" si="1"/>
        <v>1.0280042538107055E-2</v>
      </c>
      <c r="H28" s="325"/>
    </row>
    <row r="29" spans="1:8" ht="12.75" customHeight="1">
      <c r="A29" s="413" t="s">
        <v>356</v>
      </c>
      <c r="B29" s="405" t="s">
        <v>357</v>
      </c>
      <c r="C29" s="406">
        <v>17</v>
      </c>
      <c r="D29" s="406">
        <v>12</v>
      </c>
      <c r="E29" s="407">
        <v>29</v>
      </c>
      <c r="F29" s="408">
        <f t="shared" si="0"/>
        <v>8.5875037015102171E-2</v>
      </c>
      <c r="G29" s="409">
        <f t="shared" si="1"/>
        <v>1.0280042538107055E-2</v>
      </c>
      <c r="H29" s="325"/>
    </row>
    <row r="30" spans="1:8" ht="14.25">
      <c r="A30" s="413" t="s">
        <v>358</v>
      </c>
      <c r="B30" s="410" t="s">
        <v>359</v>
      </c>
      <c r="C30" s="406">
        <v>17</v>
      </c>
      <c r="D30" s="406">
        <v>11</v>
      </c>
      <c r="E30" s="407">
        <v>28</v>
      </c>
      <c r="F30" s="408">
        <f t="shared" si="0"/>
        <v>8.2913828842167595E-2</v>
      </c>
      <c r="G30" s="409">
        <f t="shared" si="1"/>
        <v>9.9255583126550868E-3</v>
      </c>
      <c r="H30" s="322"/>
    </row>
    <row r="31" spans="1:8" ht="14.25">
      <c r="A31" s="413" t="s">
        <v>360</v>
      </c>
      <c r="B31" s="405" t="s">
        <v>361</v>
      </c>
      <c r="C31" s="406">
        <v>12</v>
      </c>
      <c r="D31" s="406">
        <v>13</v>
      </c>
      <c r="E31" s="407">
        <v>25</v>
      </c>
      <c r="F31" s="408">
        <f t="shared" si="0"/>
        <v>7.4030204323363921E-2</v>
      </c>
      <c r="G31" s="409">
        <f t="shared" si="1"/>
        <v>8.8621056362991855E-3</v>
      </c>
      <c r="H31" s="322"/>
    </row>
    <row r="32" spans="1:8" ht="14.25">
      <c r="A32" s="413" t="s">
        <v>362</v>
      </c>
      <c r="B32" s="410" t="s">
        <v>363</v>
      </c>
      <c r="C32" s="406">
        <v>14</v>
      </c>
      <c r="D32" s="406">
        <v>11</v>
      </c>
      <c r="E32" s="407">
        <v>25</v>
      </c>
      <c r="F32" s="408">
        <f t="shared" si="0"/>
        <v>7.4030204323363921E-2</v>
      </c>
      <c r="G32" s="409">
        <f t="shared" si="1"/>
        <v>8.8621056362991855E-3</v>
      </c>
      <c r="H32" s="322"/>
    </row>
    <row r="33" spans="1:8" ht="14.25">
      <c r="A33" s="413" t="s">
        <v>364</v>
      </c>
      <c r="B33" s="405" t="s">
        <v>70</v>
      </c>
      <c r="C33" s="406">
        <v>14</v>
      </c>
      <c r="D33" s="406">
        <v>7</v>
      </c>
      <c r="E33" s="407">
        <v>21</v>
      </c>
      <c r="F33" s="408">
        <f t="shared" si="0"/>
        <v>6.2185371631625699E-2</v>
      </c>
      <c r="G33" s="409">
        <f t="shared" si="1"/>
        <v>7.4441687344913151E-3</v>
      </c>
      <c r="H33" s="322"/>
    </row>
    <row r="34" spans="1:8" ht="14.25">
      <c r="A34" s="413" t="s">
        <v>365</v>
      </c>
      <c r="B34" s="410" t="s">
        <v>366</v>
      </c>
      <c r="C34" s="406">
        <v>12</v>
      </c>
      <c r="D34" s="406">
        <v>9</v>
      </c>
      <c r="E34" s="407">
        <v>21</v>
      </c>
      <c r="F34" s="408">
        <f t="shared" si="0"/>
        <v>6.2185371631625699E-2</v>
      </c>
      <c r="G34" s="409">
        <f t="shared" si="1"/>
        <v>7.4441687344913151E-3</v>
      </c>
      <c r="H34" s="322"/>
    </row>
    <row r="35" spans="1:8" ht="14.25" customHeight="1">
      <c r="A35" s="413" t="s">
        <v>367</v>
      </c>
      <c r="B35" s="5" t="s">
        <v>368</v>
      </c>
      <c r="C35" s="406">
        <v>14</v>
      </c>
      <c r="D35" s="406">
        <v>7</v>
      </c>
      <c r="E35" s="407">
        <v>21</v>
      </c>
      <c r="F35" s="408">
        <f t="shared" si="0"/>
        <v>6.2185371631625699E-2</v>
      </c>
      <c r="G35" s="409">
        <f t="shared" si="1"/>
        <v>7.4441687344913151E-3</v>
      </c>
      <c r="H35" s="325"/>
    </row>
    <row r="36" spans="1:8" ht="14.25">
      <c r="A36" s="413" t="s">
        <v>293</v>
      </c>
      <c r="B36" s="405" t="s">
        <v>294</v>
      </c>
      <c r="C36" s="406">
        <v>102</v>
      </c>
      <c r="D36" s="406">
        <v>79</v>
      </c>
      <c r="E36" s="407">
        <v>181</v>
      </c>
      <c r="F36" s="408">
        <f t="shared" si="0"/>
        <v>0.53597867930115484</v>
      </c>
      <c r="G36" s="409">
        <f t="shared" si="1"/>
        <v>6.4161644806806098E-2</v>
      </c>
    </row>
    <row r="37" spans="1:8" ht="14.25">
      <c r="A37" s="400"/>
      <c r="B37" s="405" t="s">
        <v>292</v>
      </c>
      <c r="C37" s="411">
        <v>373</v>
      </c>
      <c r="D37" s="412">
        <v>327</v>
      </c>
      <c r="E37" s="412">
        <v>700</v>
      </c>
      <c r="F37" s="408">
        <f t="shared" si="0"/>
        <v>2.0728457210541902</v>
      </c>
      <c r="G37" s="409">
        <f t="shared" si="1"/>
        <v>0.24813895781637718</v>
      </c>
    </row>
    <row r="38" spans="1:8" ht="12.75" customHeight="1">
      <c r="A38" s="578" t="s">
        <v>295</v>
      </c>
      <c r="B38" s="578"/>
      <c r="C38" s="578"/>
      <c r="D38" s="578"/>
      <c r="E38" s="578"/>
      <c r="F38" s="578"/>
      <c r="G38" s="578"/>
    </row>
    <row r="39" spans="1:8" ht="12.75">
      <c r="B39" s="328" t="s">
        <v>369</v>
      </c>
      <c r="C39" s="329">
        <v>337700</v>
      </c>
      <c r="D39" s="317"/>
      <c r="E39" s="317"/>
      <c r="F39" s="317"/>
      <c r="G39" s="317"/>
    </row>
    <row r="40" spans="1:8" ht="11.25">
      <c r="B40" s="330" t="s">
        <v>370</v>
      </c>
      <c r="C40" s="331"/>
      <c r="D40" s="317"/>
      <c r="E40" s="317"/>
      <c r="F40" s="317"/>
      <c r="G40" s="317"/>
    </row>
    <row r="41" spans="1:8" ht="11.25">
      <c r="B41" s="330" t="s">
        <v>371</v>
      </c>
      <c r="C41" s="331"/>
      <c r="D41" s="317"/>
      <c r="E41" s="317"/>
      <c r="F41" s="317"/>
      <c r="G41" s="317"/>
    </row>
    <row r="42" spans="1:8" ht="11.25">
      <c r="A42" s="588" t="s">
        <v>476</v>
      </c>
      <c r="B42" s="588"/>
      <c r="C42" s="588"/>
      <c r="D42" s="588"/>
      <c r="E42" s="588"/>
      <c r="F42" s="588"/>
      <c r="G42" s="588"/>
    </row>
    <row r="43" spans="1:8" ht="11.25">
      <c r="A43" s="588" t="s">
        <v>494</v>
      </c>
      <c r="B43" s="588"/>
      <c r="C43" s="588"/>
      <c r="D43" s="588"/>
      <c r="E43" s="588"/>
      <c r="F43" s="588"/>
      <c r="G43" s="588"/>
    </row>
    <row r="44" spans="1:8" ht="11.25">
      <c r="A44" s="588" t="s">
        <v>495</v>
      </c>
      <c r="B44" s="588"/>
      <c r="C44" s="588"/>
      <c r="D44" s="588"/>
      <c r="E44" s="588"/>
      <c r="F44" s="588"/>
      <c r="G44" s="588"/>
    </row>
    <row r="45" spans="1:8" ht="11.25">
      <c r="A45" s="588" t="s">
        <v>496</v>
      </c>
      <c r="B45" s="588"/>
      <c r="C45" s="588"/>
      <c r="D45" s="588"/>
      <c r="E45" s="588"/>
      <c r="F45" s="588"/>
      <c r="G45" s="588"/>
    </row>
    <row r="46" spans="1:8" ht="11.25">
      <c r="A46" s="588" t="s">
        <v>497</v>
      </c>
      <c r="B46" s="588"/>
      <c r="C46" s="588"/>
      <c r="D46" s="588"/>
      <c r="E46" s="588"/>
      <c r="F46" s="588"/>
      <c r="G46" s="588"/>
    </row>
    <row r="47" spans="1:8" ht="11.25">
      <c r="A47" s="588" t="s">
        <v>172</v>
      </c>
      <c r="B47" s="588"/>
      <c r="C47" s="588"/>
      <c r="D47" s="588"/>
      <c r="E47" s="588"/>
      <c r="F47" s="588"/>
      <c r="G47" s="588"/>
    </row>
    <row r="48" spans="1:8" ht="11.25">
      <c r="A48" s="588" t="s">
        <v>172</v>
      </c>
      <c r="B48" s="588"/>
      <c r="C48" s="588"/>
      <c r="D48" s="588"/>
      <c r="E48" s="588"/>
      <c r="F48" s="588"/>
      <c r="G48" s="588"/>
    </row>
  </sheetData>
  <mergeCells count="17">
    <mergeCell ref="A3:G3"/>
    <mergeCell ref="A5:G5"/>
    <mergeCell ref="A7:A8"/>
    <mergeCell ref="B7:B8"/>
    <mergeCell ref="C7:D7"/>
    <mergeCell ref="E7:E8"/>
    <mergeCell ref="F7:F8"/>
    <mergeCell ref="G7:G8"/>
    <mergeCell ref="A46:G46"/>
    <mergeCell ref="A47:G47"/>
    <mergeCell ref="A48:G48"/>
    <mergeCell ref="A4:G4"/>
    <mergeCell ref="A42:G42"/>
    <mergeCell ref="A43:G43"/>
    <mergeCell ref="A44:G44"/>
    <mergeCell ref="A45:G45"/>
    <mergeCell ref="A38:G38"/>
  </mergeCells>
  <hyperlinks>
    <hyperlink ref="I7" location="ÍNDICE!A32" display="ÍNDICE"/>
  </hyperlinks>
  <printOptions horizontalCentered="1"/>
  <pageMargins left="0" right="0" top="1.1811023622047245" bottom="0" header="0.19685039370078741" footer="0.19685039370078741"/>
  <pageSetup paperSize="9" scale="70" firstPageNumber="79" orientation="landscape" useFirstPageNumber="1" r:id="rId1"/>
  <headerFooter scaleWithDoc="0">
    <oddHeader>&amp;C&amp;10&amp;G</oddHeader>
    <oddFooter>&amp;C&amp;10&amp;P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activeCell="F7" sqref="F7"/>
    </sheetView>
  </sheetViews>
  <sheetFormatPr baseColWidth="10" defaultColWidth="7.85546875" defaultRowHeight="12.75"/>
  <cols>
    <col min="1" max="1" width="133" style="333" bestFit="1" customWidth="1"/>
    <col min="2" max="3" width="11" style="333" customWidth="1"/>
    <col min="4" max="4" width="11.28515625" style="333" customWidth="1"/>
    <col min="5" max="5" width="7.85546875" style="333" customWidth="1"/>
    <col min="6" max="245" width="11.42578125" style="333" customWidth="1"/>
    <col min="246" max="246" width="5.85546875" style="333" customWidth="1"/>
    <col min="247" max="247" width="6.5703125" style="333" customWidth="1"/>
    <col min="248" max="248" width="9.85546875" style="333" customWidth="1"/>
    <col min="249" max="249" width="11.42578125" style="333" customWidth="1"/>
    <col min="250" max="250" width="61.42578125" style="333" customWidth="1"/>
    <col min="251" max="251" width="8.85546875" style="333" customWidth="1"/>
    <col min="252" max="252" width="9.7109375" style="333" customWidth="1"/>
    <col min="253" max="253" width="11.28515625" style="333" customWidth="1"/>
    <col min="254" max="254" width="7.85546875" style="333"/>
    <col min="255" max="255" width="5.85546875" style="333" customWidth="1"/>
    <col min="256" max="256" width="6.5703125" style="333" customWidth="1"/>
    <col min="257" max="257" width="61.42578125" style="333" customWidth="1"/>
    <col min="258" max="259" width="11" style="333" customWidth="1"/>
    <col min="260" max="260" width="11.28515625" style="333" customWidth="1"/>
    <col min="261" max="261" width="7.85546875" style="333" customWidth="1"/>
    <col min="262" max="501" width="11.42578125" style="333" customWidth="1"/>
    <col min="502" max="502" width="5.85546875" style="333" customWidth="1"/>
    <col min="503" max="503" width="6.5703125" style="333" customWidth="1"/>
    <col min="504" max="504" width="9.85546875" style="333" customWidth="1"/>
    <col min="505" max="505" width="11.42578125" style="333" customWidth="1"/>
    <col min="506" max="506" width="61.42578125" style="333" customWidth="1"/>
    <col min="507" max="507" width="8.85546875" style="333" customWidth="1"/>
    <col min="508" max="508" width="9.7109375" style="333" customWidth="1"/>
    <col min="509" max="509" width="11.28515625" style="333" customWidth="1"/>
    <col min="510" max="510" width="7.85546875" style="333"/>
    <col min="511" max="511" width="5.85546875" style="333" customWidth="1"/>
    <col min="512" max="512" width="6.5703125" style="333" customWidth="1"/>
    <col min="513" max="513" width="61.42578125" style="333" customWidth="1"/>
    <col min="514" max="515" width="11" style="333" customWidth="1"/>
    <col min="516" max="516" width="11.28515625" style="333" customWidth="1"/>
    <col min="517" max="517" width="7.85546875" style="333" customWidth="1"/>
    <col min="518" max="757" width="11.42578125" style="333" customWidth="1"/>
    <col min="758" max="758" width="5.85546875" style="333" customWidth="1"/>
    <col min="759" max="759" width="6.5703125" style="333" customWidth="1"/>
    <col min="760" max="760" width="9.85546875" style="333" customWidth="1"/>
    <col min="761" max="761" width="11.42578125" style="333" customWidth="1"/>
    <col min="762" max="762" width="61.42578125" style="333" customWidth="1"/>
    <col min="763" max="763" width="8.85546875" style="333" customWidth="1"/>
    <col min="764" max="764" width="9.7109375" style="333" customWidth="1"/>
    <col min="765" max="765" width="11.28515625" style="333" customWidth="1"/>
    <col min="766" max="766" width="7.85546875" style="333"/>
    <col min="767" max="767" width="5.85546875" style="333" customWidth="1"/>
    <col min="768" max="768" width="6.5703125" style="333" customWidth="1"/>
    <col min="769" max="769" width="61.42578125" style="333" customWidth="1"/>
    <col min="770" max="771" width="11" style="333" customWidth="1"/>
    <col min="772" max="772" width="11.28515625" style="333" customWidth="1"/>
    <col min="773" max="773" width="7.85546875" style="333" customWidth="1"/>
    <col min="774" max="1013" width="11.42578125" style="333" customWidth="1"/>
    <col min="1014" max="1014" width="5.85546875" style="333" customWidth="1"/>
    <col min="1015" max="1015" width="6.5703125" style="333" customWidth="1"/>
    <col min="1016" max="1016" width="9.85546875" style="333" customWidth="1"/>
    <col min="1017" max="1017" width="11.42578125" style="333" customWidth="1"/>
    <col min="1018" max="1018" width="61.42578125" style="333" customWidth="1"/>
    <col min="1019" max="1019" width="8.85546875" style="333" customWidth="1"/>
    <col min="1020" max="1020" width="9.7109375" style="333" customWidth="1"/>
    <col min="1021" max="1021" width="11.28515625" style="333" customWidth="1"/>
    <col min="1022" max="1022" width="7.85546875" style="333"/>
    <col min="1023" max="1023" width="5.85546875" style="333" customWidth="1"/>
    <col min="1024" max="1024" width="6.5703125" style="333" customWidth="1"/>
    <col min="1025" max="1025" width="61.42578125" style="333" customWidth="1"/>
    <col min="1026" max="1027" width="11" style="333" customWidth="1"/>
    <col min="1028" max="1028" width="11.28515625" style="333" customWidth="1"/>
    <col min="1029" max="1029" width="7.85546875" style="333" customWidth="1"/>
    <col min="1030" max="1269" width="11.42578125" style="333" customWidth="1"/>
    <col min="1270" max="1270" width="5.85546875" style="333" customWidth="1"/>
    <col min="1271" max="1271" width="6.5703125" style="333" customWidth="1"/>
    <col min="1272" max="1272" width="9.85546875" style="333" customWidth="1"/>
    <col min="1273" max="1273" width="11.42578125" style="333" customWidth="1"/>
    <col min="1274" max="1274" width="61.42578125" style="333" customWidth="1"/>
    <col min="1275" max="1275" width="8.85546875" style="333" customWidth="1"/>
    <col min="1276" max="1276" width="9.7109375" style="333" customWidth="1"/>
    <col min="1277" max="1277" width="11.28515625" style="333" customWidth="1"/>
    <col min="1278" max="1278" width="7.85546875" style="333"/>
    <col min="1279" max="1279" width="5.85546875" style="333" customWidth="1"/>
    <col min="1280" max="1280" width="6.5703125" style="333" customWidth="1"/>
    <col min="1281" max="1281" width="61.42578125" style="333" customWidth="1"/>
    <col min="1282" max="1283" width="11" style="333" customWidth="1"/>
    <col min="1284" max="1284" width="11.28515625" style="333" customWidth="1"/>
    <col min="1285" max="1285" width="7.85546875" style="333" customWidth="1"/>
    <col min="1286" max="1525" width="11.42578125" style="333" customWidth="1"/>
    <col min="1526" max="1526" width="5.85546875" style="333" customWidth="1"/>
    <col min="1527" max="1527" width="6.5703125" style="333" customWidth="1"/>
    <col min="1528" max="1528" width="9.85546875" style="333" customWidth="1"/>
    <col min="1529" max="1529" width="11.42578125" style="333" customWidth="1"/>
    <col min="1530" max="1530" width="61.42578125" style="333" customWidth="1"/>
    <col min="1531" max="1531" width="8.85546875" style="333" customWidth="1"/>
    <col min="1532" max="1532" width="9.7109375" style="333" customWidth="1"/>
    <col min="1533" max="1533" width="11.28515625" style="333" customWidth="1"/>
    <col min="1534" max="1534" width="7.85546875" style="333"/>
    <col min="1535" max="1535" width="5.85546875" style="333" customWidth="1"/>
    <col min="1536" max="1536" width="6.5703125" style="333" customWidth="1"/>
    <col min="1537" max="1537" width="61.42578125" style="333" customWidth="1"/>
    <col min="1538" max="1539" width="11" style="333" customWidth="1"/>
    <col min="1540" max="1540" width="11.28515625" style="333" customWidth="1"/>
    <col min="1541" max="1541" width="7.85546875" style="333" customWidth="1"/>
    <col min="1542" max="1781" width="11.42578125" style="333" customWidth="1"/>
    <col min="1782" max="1782" width="5.85546875" style="333" customWidth="1"/>
    <col min="1783" max="1783" width="6.5703125" style="333" customWidth="1"/>
    <col min="1784" max="1784" width="9.85546875" style="333" customWidth="1"/>
    <col min="1785" max="1785" width="11.42578125" style="333" customWidth="1"/>
    <col min="1786" max="1786" width="61.42578125" style="333" customWidth="1"/>
    <col min="1787" max="1787" width="8.85546875" style="333" customWidth="1"/>
    <col min="1788" max="1788" width="9.7109375" style="333" customWidth="1"/>
    <col min="1789" max="1789" width="11.28515625" style="333" customWidth="1"/>
    <col min="1790" max="1790" width="7.85546875" style="333"/>
    <col min="1791" max="1791" width="5.85546875" style="333" customWidth="1"/>
    <col min="1792" max="1792" width="6.5703125" style="333" customWidth="1"/>
    <col min="1793" max="1793" width="61.42578125" style="333" customWidth="1"/>
    <col min="1794" max="1795" width="11" style="333" customWidth="1"/>
    <col min="1796" max="1796" width="11.28515625" style="333" customWidth="1"/>
    <col min="1797" max="1797" width="7.85546875" style="333" customWidth="1"/>
    <col min="1798" max="2037" width="11.42578125" style="333" customWidth="1"/>
    <col min="2038" max="2038" width="5.85546875" style="333" customWidth="1"/>
    <col min="2039" max="2039" width="6.5703125" style="333" customWidth="1"/>
    <col min="2040" max="2040" width="9.85546875" style="333" customWidth="1"/>
    <col min="2041" max="2041" width="11.42578125" style="333" customWidth="1"/>
    <col min="2042" max="2042" width="61.42578125" style="333" customWidth="1"/>
    <col min="2043" max="2043" width="8.85546875" style="333" customWidth="1"/>
    <col min="2044" max="2044" width="9.7109375" style="333" customWidth="1"/>
    <col min="2045" max="2045" width="11.28515625" style="333" customWidth="1"/>
    <col min="2046" max="2046" width="7.85546875" style="333"/>
    <col min="2047" max="2047" width="5.85546875" style="333" customWidth="1"/>
    <col min="2048" max="2048" width="6.5703125" style="333" customWidth="1"/>
    <col min="2049" max="2049" width="61.42578125" style="333" customWidth="1"/>
    <col min="2050" max="2051" width="11" style="333" customWidth="1"/>
    <col min="2052" max="2052" width="11.28515625" style="333" customWidth="1"/>
    <col min="2053" max="2053" width="7.85546875" style="333" customWidth="1"/>
    <col min="2054" max="2293" width="11.42578125" style="333" customWidth="1"/>
    <col min="2294" max="2294" width="5.85546875" style="333" customWidth="1"/>
    <col min="2295" max="2295" width="6.5703125" style="333" customWidth="1"/>
    <col min="2296" max="2296" width="9.85546875" style="333" customWidth="1"/>
    <col min="2297" max="2297" width="11.42578125" style="333" customWidth="1"/>
    <col min="2298" max="2298" width="61.42578125" style="333" customWidth="1"/>
    <col min="2299" max="2299" width="8.85546875" style="333" customWidth="1"/>
    <col min="2300" max="2300" width="9.7109375" style="333" customWidth="1"/>
    <col min="2301" max="2301" width="11.28515625" style="333" customWidth="1"/>
    <col min="2302" max="2302" width="7.85546875" style="333"/>
    <col min="2303" max="2303" width="5.85546875" style="333" customWidth="1"/>
    <col min="2304" max="2304" width="6.5703125" style="333" customWidth="1"/>
    <col min="2305" max="2305" width="61.42578125" style="333" customWidth="1"/>
    <col min="2306" max="2307" width="11" style="333" customWidth="1"/>
    <col min="2308" max="2308" width="11.28515625" style="333" customWidth="1"/>
    <col min="2309" max="2309" width="7.85546875" style="333" customWidth="1"/>
    <col min="2310" max="2549" width="11.42578125" style="333" customWidth="1"/>
    <col min="2550" max="2550" width="5.85546875" style="333" customWidth="1"/>
    <col min="2551" max="2551" width="6.5703125" style="333" customWidth="1"/>
    <col min="2552" max="2552" width="9.85546875" style="333" customWidth="1"/>
    <col min="2553" max="2553" width="11.42578125" style="333" customWidth="1"/>
    <col min="2554" max="2554" width="61.42578125" style="333" customWidth="1"/>
    <col min="2555" max="2555" width="8.85546875" style="333" customWidth="1"/>
    <col min="2556" max="2556" width="9.7109375" style="333" customWidth="1"/>
    <col min="2557" max="2557" width="11.28515625" style="333" customWidth="1"/>
    <col min="2558" max="2558" width="7.85546875" style="333"/>
    <col min="2559" max="2559" width="5.85546875" style="333" customWidth="1"/>
    <col min="2560" max="2560" width="6.5703125" style="333" customWidth="1"/>
    <col min="2561" max="2561" width="61.42578125" style="333" customWidth="1"/>
    <col min="2562" max="2563" width="11" style="333" customWidth="1"/>
    <col min="2564" max="2564" width="11.28515625" style="333" customWidth="1"/>
    <col min="2565" max="2565" width="7.85546875" style="333" customWidth="1"/>
    <col min="2566" max="2805" width="11.42578125" style="333" customWidth="1"/>
    <col min="2806" max="2806" width="5.85546875" style="333" customWidth="1"/>
    <col min="2807" max="2807" width="6.5703125" style="333" customWidth="1"/>
    <col min="2808" max="2808" width="9.85546875" style="333" customWidth="1"/>
    <col min="2809" max="2809" width="11.42578125" style="333" customWidth="1"/>
    <col min="2810" max="2810" width="61.42578125" style="333" customWidth="1"/>
    <col min="2811" max="2811" width="8.85546875" style="333" customWidth="1"/>
    <col min="2812" max="2812" width="9.7109375" style="333" customWidth="1"/>
    <col min="2813" max="2813" width="11.28515625" style="333" customWidth="1"/>
    <col min="2814" max="2814" width="7.85546875" style="333"/>
    <col min="2815" max="2815" width="5.85546875" style="333" customWidth="1"/>
    <col min="2816" max="2816" width="6.5703125" style="333" customWidth="1"/>
    <col min="2817" max="2817" width="61.42578125" style="333" customWidth="1"/>
    <col min="2818" max="2819" width="11" style="333" customWidth="1"/>
    <col min="2820" max="2820" width="11.28515625" style="333" customWidth="1"/>
    <col min="2821" max="2821" width="7.85546875" style="333" customWidth="1"/>
    <col min="2822" max="3061" width="11.42578125" style="333" customWidth="1"/>
    <col min="3062" max="3062" width="5.85546875" style="333" customWidth="1"/>
    <col min="3063" max="3063" width="6.5703125" style="333" customWidth="1"/>
    <col min="3064" max="3064" width="9.85546875" style="333" customWidth="1"/>
    <col min="3065" max="3065" width="11.42578125" style="333" customWidth="1"/>
    <col min="3066" max="3066" width="61.42578125" style="333" customWidth="1"/>
    <col min="3067" max="3067" width="8.85546875" style="333" customWidth="1"/>
    <col min="3068" max="3068" width="9.7109375" style="333" customWidth="1"/>
    <col min="3069" max="3069" width="11.28515625" style="333" customWidth="1"/>
    <col min="3070" max="3070" width="7.85546875" style="333"/>
    <col min="3071" max="3071" width="5.85546875" style="333" customWidth="1"/>
    <col min="3072" max="3072" width="6.5703125" style="333" customWidth="1"/>
    <col min="3073" max="3073" width="61.42578125" style="333" customWidth="1"/>
    <col min="3074" max="3075" width="11" style="333" customWidth="1"/>
    <col min="3076" max="3076" width="11.28515625" style="333" customWidth="1"/>
    <col min="3077" max="3077" width="7.85546875" style="333" customWidth="1"/>
    <col min="3078" max="3317" width="11.42578125" style="333" customWidth="1"/>
    <col min="3318" max="3318" width="5.85546875" style="333" customWidth="1"/>
    <col min="3319" max="3319" width="6.5703125" style="333" customWidth="1"/>
    <col min="3320" max="3320" width="9.85546875" style="333" customWidth="1"/>
    <col min="3321" max="3321" width="11.42578125" style="333" customWidth="1"/>
    <col min="3322" max="3322" width="61.42578125" style="333" customWidth="1"/>
    <col min="3323" max="3323" width="8.85546875" style="333" customWidth="1"/>
    <col min="3324" max="3324" width="9.7109375" style="333" customWidth="1"/>
    <col min="3325" max="3325" width="11.28515625" style="333" customWidth="1"/>
    <col min="3326" max="3326" width="7.85546875" style="333"/>
    <col min="3327" max="3327" width="5.85546875" style="333" customWidth="1"/>
    <col min="3328" max="3328" width="6.5703125" style="333" customWidth="1"/>
    <col min="3329" max="3329" width="61.42578125" style="333" customWidth="1"/>
    <col min="3330" max="3331" width="11" style="333" customWidth="1"/>
    <col min="3332" max="3332" width="11.28515625" style="333" customWidth="1"/>
    <col min="3333" max="3333" width="7.85546875" style="333" customWidth="1"/>
    <col min="3334" max="3573" width="11.42578125" style="333" customWidth="1"/>
    <col min="3574" max="3574" width="5.85546875" style="333" customWidth="1"/>
    <col min="3575" max="3575" width="6.5703125" style="333" customWidth="1"/>
    <col min="3576" max="3576" width="9.85546875" style="333" customWidth="1"/>
    <col min="3577" max="3577" width="11.42578125" style="333" customWidth="1"/>
    <col min="3578" max="3578" width="61.42578125" style="333" customWidth="1"/>
    <col min="3579" max="3579" width="8.85546875" style="333" customWidth="1"/>
    <col min="3580" max="3580" width="9.7109375" style="333" customWidth="1"/>
    <col min="3581" max="3581" width="11.28515625" style="333" customWidth="1"/>
    <col min="3582" max="3582" width="7.85546875" style="333"/>
    <col min="3583" max="3583" width="5.85546875" style="333" customWidth="1"/>
    <col min="3584" max="3584" width="6.5703125" style="333" customWidth="1"/>
    <col min="3585" max="3585" width="61.42578125" style="333" customWidth="1"/>
    <col min="3586" max="3587" width="11" style="333" customWidth="1"/>
    <col min="3588" max="3588" width="11.28515625" style="333" customWidth="1"/>
    <col min="3589" max="3589" width="7.85546875" style="333" customWidth="1"/>
    <col min="3590" max="3829" width="11.42578125" style="333" customWidth="1"/>
    <col min="3830" max="3830" width="5.85546875" style="333" customWidth="1"/>
    <col min="3831" max="3831" width="6.5703125" style="333" customWidth="1"/>
    <col min="3832" max="3832" width="9.85546875" style="333" customWidth="1"/>
    <col min="3833" max="3833" width="11.42578125" style="333" customWidth="1"/>
    <col min="3834" max="3834" width="61.42578125" style="333" customWidth="1"/>
    <col min="3835" max="3835" width="8.85546875" style="333" customWidth="1"/>
    <col min="3836" max="3836" width="9.7109375" style="333" customWidth="1"/>
    <col min="3837" max="3837" width="11.28515625" style="333" customWidth="1"/>
    <col min="3838" max="3838" width="7.85546875" style="333"/>
    <col min="3839" max="3839" width="5.85546875" style="333" customWidth="1"/>
    <col min="3840" max="3840" width="6.5703125" style="333" customWidth="1"/>
    <col min="3841" max="3841" width="61.42578125" style="333" customWidth="1"/>
    <col min="3842" max="3843" width="11" style="333" customWidth="1"/>
    <col min="3844" max="3844" width="11.28515625" style="333" customWidth="1"/>
    <col min="3845" max="3845" width="7.85546875" style="333" customWidth="1"/>
    <col min="3846" max="4085" width="11.42578125" style="333" customWidth="1"/>
    <col min="4086" max="4086" width="5.85546875" style="333" customWidth="1"/>
    <col min="4087" max="4087" width="6.5703125" style="333" customWidth="1"/>
    <col min="4088" max="4088" width="9.85546875" style="333" customWidth="1"/>
    <col min="4089" max="4089" width="11.42578125" style="333" customWidth="1"/>
    <col min="4090" max="4090" width="61.42578125" style="333" customWidth="1"/>
    <col min="4091" max="4091" width="8.85546875" style="333" customWidth="1"/>
    <col min="4092" max="4092" width="9.7109375" style="333" customWidth="1"/>
    <col min="4093" max="4093" width="11.28515625" style="333" customWidth="1"/>
    <col min="4094" max="4094" width="7.85546875" style="333"/>
    <col min="4095" max="4095" width="5.85546875" style="333" customWidth="1"/>
    <col min="4096" max="4096" width="6.5703125" style="333" customWidth="1"/>
    <col min="4097" max="4097" width="61.42578125" style="333" customWidth="1"/>
    <col min="4098" max="4099" width="11" style="333" customWidth="1"/>
    <col min="4100" max="4100" width="11.28515625" style="333" customWidth="1"/>
    <col min="4101" max="4101" width="7.85546875" style="333" customWidth="1"/>
    <col min="4102" max="4341" width="11.42578125" style="333" customWidth="1"/>
    <col min="4342" max="4342" width="5.85546875" style="333" customWidth="1"/>
    <col min="4343" max="4343" width="6.5703125" style="333" customWidth="1"/>
    <col min="4344" max="4344" width="9.85546875" style="333" customWidth="1"/>
    <col min="4345" max="4345" width="11.42578125" style="333" customWidth="1"/>
    <col min="4346" max="4346" width="61.42578125" style="333" customWidth="1"/>
    <col min="4347" max="4347" width="8.85546875" style="333" customWidth="1"/>
    <col min="4348" max="4348" width="9.7109375" style="333" customWidth="1"/>
    <col min="4349" max="4349" width="11.28515625" style="333" customWidth="1"/>
    <col min="4350" max="4350" width="7.85546875" style="333"/>
    <col min="4351" max="4351" width="5.85546875" style="333" customWidth="1"/>
    <col min="4352" max="4352" width="6.5703125" style="333" customWidth="1"/>
    <col min="4353" max="4353" width="61.42578125" style="333" customWidth="1"/>
    <col min="4354" max="4355" width="11" style="333" customWidth="1"/>
    <col min="4356" max="4356" width="11.28515625" style="333" customWidth="1"/>
    <col min="4357" max="4357" width="7.85546875" style="333" customWidth="1"/>
    <col min="4358" max="4597" width="11.42578125" style="333" customWidth="1"/>
    <col min="4598" max="4598" width="5.85546875" style="333" customWidth="1"/>
    <col min="4599" max="4599" width="6.5703125" style="333" customWidth="1"/>
    <col min="4600" max="4600" width="9.85546875" style="333" customWidth="1"/>
    <col min="4601" max="4601" width="11.42578125" style="333" customWidth="1"/>
    <col min="4602" max="4602" width="61.42578125" style="333" customWidth="1"/>
    <col min="4603" max="4603" width="8.85546875" style="333" customWidth="1"/>
    <col min="4604" max="4604" width="9.7109375" style="333" customWidth="1"/>
    <col min="4605" max="4605" width="11.28515625" style="333" customWidth="1"/>
    <col min="4606" max="4606" width="7.85546875" style="333"/>
    <col min="4607" max="4607" width="5.85546875" style="333" customWidth="1"/>
    <col min="4608" max="4608" width="6.5703125" style="333" customWidth="1"/>
    <col min="4609" max="4609" width="61.42578125" style="333" customWidth="1"/>
    <col min="4610" max="4611" width="11" style="333" customWidth="1"/>
    <col min="4612" max="4612" width="11.28515625" style="333" customWidth="1"/>
    <col min="4613" max="4613" width="7.85546875" style="333" customWidth="1"/>
    <col min="4614" max="4853" width="11.42578125" style="333" customWidth="1"/>
    <col min="4854" max="4854" width="5.85546875" style="333" customWidth="1"/>
    <col min="4855" max="4855" width="6.5703125" style="333" customWidth="1"/>
    <col min="4856" max="4856" width="9.85546875" style="333" customWidth="1"/>
    <col min="4857" max="4857" width="11.42578125" style="333" customWidth="1"/>
    <col min="4858" max="4858" width="61.42578125" style="333" customWidth="1"/>
    <col min="4859" max="4859" width="8.85546875" style="333" customWidth="1"/>
    <col min="4860" max="4860" width="9.7109375" style="333" customWidth="1"/>
    <col min="4861" max="4861" width="11.28515625" style="333" customWidth="1"/>
    <col min="4862" max="4862" width="7.85546875" style="333"/>
    <col min="4863" max="4863" width="5.85546875" style="333" customWidth="1"/>
    <col min="4864" max="4864" width="6.5703125" style="333" customWidth="1"/>
    <col min="4865" max="4865" width="61.42578125" style="333" customWidth="1"/>
    <col min="4866" max="4867" width="11" style="333" customWidth="1"/>
    <col min="4868" max="4868" width="11.28515625" style="333" customWidth="1"/>
    <col min="4869" max="4869" width="7.85546875" style="333" customWidth="1"/>
    <col min="4870" max="5109" width="11.42578125" style="333" customWidth="1"/>
    <col min="5110" max="5110" width="5.85546875" style="333" customWidth="1"/>
    <col min="5111" max="5111" width="6.5703125" style="333" customWidth="1"/>
    <col min="5112" max="5112" width="9.85546875" style="333" customWidth="1"/>
    <col min="5113" max="5113" width="11.42578125" style="333" customWidth="1"/>
    <col min="5114" max="5114" width="61.42578125" style="333" customWidth="1"/>
    <col min="5115" max="5115" width="8.85546875" style="333" customWidth="1"/>
    <col min="5116" max="5116" width="9.7109375" style="333" customWidth="1"/>
    <col min="5117" max="5117" width="11.28515625" style="333" customWidth="1"/>
    <col min="5118" max="5118" width="7.85546875" style="333"/>
    <col min="5119" max="5119" width="5.85546875" style="333" customWidth="1"/>
    <col min="5120" max="5120" width="6.5703125" style="333" customWidth="1"/>
    <col min="5121" max="5121" width="61.42578125" style="333" customWidth="1"/>
    <col min="5122" max="5123" width="11" style="333" customWidth="1"/>
    <col min="5124" max="5124" width="11.28515625" style="333" customWidth="1"/>
    <col min="5125" max="5125" width="7.85546875" style="333" customWidth="1"/>
    <col min="5126" max="5365" width="11.42578125" style="333" customWidth="1"/>
    <col min="5366" max="5366" width="5.85546875" style="333" customWidth="1"/>
    <col min="5367" max="5367" width="6.5703125" style="333" customWidth="1"/>
    <col min="5368" max="5368" width="9.85546875" style="333" customWidth="1"/>
    <col min="5369" max="5369" width="11.42578125" style="333" customWidth="1"/>
    <col min="5370" max="5370" width="61.42578125" style="333" customWidth="1"/>
    <col min="5371" max="5371" width="8.85546875" style="333" customWidth="1"/>
    <col min="5372" max="5372" width="9.7109375" style="333" customWidth="1"/>
    <col min="5373" max="5373" width="11.28515625" style="333" customWidth="1"/>
    <col min="5374" max="5374" width="7.85546875" style="333"/>
    <col min="5375" max="5375" width="5.85546875" style="333" customWidth="1"/>
    <col min="5376" max="5376" width="6.5703125" style="333" customWidth="1"/>
    <col min="5377" max="5377" width="61.42578125" style="333" customWidth="1"/>
    <col min="5378" max="5379" width="11" style="333" customWidth="1"/>
    <col min="5380" max="5380" width="11.28515625" style="333" customWidth="1"/>
    <col min="5381" max="5381" width="7.85546875" style="333" customWidth="1"/>
    <col min="5382" max="5621" width="11.42578125" style="333" customWidth="1"/>
    <col min="5622" max="5622" width="5.85546875" style="333" customWidth="1"/>
    <col min="5623" max="5623" width="6.5703125" style="333" customWidth="1"/>
    <col min="5624" max="5624" width="9.85546875" style="333" customWidth="1"/>
    <col min="5625" max="5625" width="11.42578125" style="333" customWidth="1"/>
    <col min="5626" max="5626" width="61.42578125" style="333" customWidth="1"/>
    <col min="5627" max="5627" width="8.85546875" style="333" customWidth="1"/>
    <col min="5628" max="5628" width="9.7109375" style="333" customWidth="1"/>
    <col min="5629" max="5629" width="11.28515625" style="333" customWidth="1"/>
    <col min="5630" max="5630" width="7.85546875" style="333"/>
    <col min="5631" max="5631" width="5.85546875" style="333" customWidth="1"/>
    <col min="5632" max="5632" width="6.5703125" style="333" customWidth="1"/>
    <col min="5633" max="5633" width="61.42578125" style="333" customWidth="1"/>
    <col min="5634" max="5635" width="11" style="333" customWidth="1"/>
    <col min="5636" max="5636" width="11.28515625" style="333" customWidth="1"/>
    <col min="5637" max="5637" width="7.85546875" style="333" customWidth="1"/>
    <col min="5638" max="5877" width="11.42578125" style="333" customWidth="1"/>
    <col min="5878" max="5878" width="5.85546875" style="333" customWidth="1"/>
    <col min="5879" max="5879" width="6.5703125" style="333" customWidth="1"/>
    <col min="5880" max="5880" width="9.85546875" style="333" customWidth="1"/>
    <col min="5881" max="5881" width="11.42578125" style="333" customWidth="1"/>
    <col min="5882" max="5882" width="61.42578125" style="333" customWidth="1"/>
    <col min="5883" max="5883" width="8.85546875" style="333" customWidth="1"/>
    <col min="5884" max="5884" width="9.7109375" style="333" customWidth="1"/>
    <col min="5885" max="5885" width="11.28515625" style="333" customWidth="1"/>
    <col min="5886" max="5886" width="7.85546875" style="333"/>
    <col min="5887" max="5887" width="5.85546875" style="333" customWidth="1"/>
    <col min="5888" max="5888" width="6.5703125" style="333" customWidth="1"/>
    <col min="5889" max="5889" width="61.42578125" style="333" customWidth="1"/>
    <col min="5890" max="5891" width="11" style="333" customWidth="1"/>
    <col min="5892" max="5892" width="11.28515625" style="333" customWidth="1"/>
    <col min="5893" max="5893" width="7.85546875" style="333" customWidth="1"/>
    <col min="5894" max="6133" width="11.42578125" style="333" customWidth="1"/>
    <col min="6134" max="6134" width="5.85546875" style="333" customWidth="1"/>
    <col min="6135" max="6135" width="6.5703125" style="333" customWidth="1"/>
    <col min="6136" max="6136" width="9.85546875" style="333" customWidth="1"/>
    <col min="6137" max="6137" width="11.42578125" style="333" customWidth="1"/>
    <col min="6138" max="6138" width="61.42578125" style="333" customWidth="1"/>
    <col min="6139" max="6139" width="8.85546875" style="333" customWidth="1"/>
    <col min="6140" max="6140" width="9.7109375" style="333" customWidth="1"/>
    <col min="6141" max="6141" width="11.28515625" style="333" customWidth="1"/>
    <col min="6142" max="6142" width="7.85546875" style="333"/>
    <col min="6143" max="6143" width="5.85546875" style="333" customWidth="1"/>
    <col min="6144" max="6144" width="6.5703125" style="333" customWidth="1"/>
    <col min="6145" max="6145" width="61.42578125" style="333" customWidth="1"/>
    <col min="6146" max="6147" width="11" style="333" customWidth="1"/>
    <col min="6148" max="6148" width="11.28515625" style="333" customWidth="1"/>
    <col min="6149" max="6149" width="7.85546875" style="333" customWidth="1"/>
    <col min="6150" max="6389" width="11.42578125" style="333" customWidth="1"/>
    <col min="6390" max="6390" width="5.85546875" style="333" customWidth="1"/>
    <col min="6391" max="6391" width="6.5703125" style="333" customWidth="1"/>
    <col min="6392" max="6392" width="9.85546875" style="333" customWidth="1"/>
    <col min="6393" max="6393" width="11.42578125" style="333" customWidth="1"/>
    <col min="6394" max="6394" width="61.42578125" style="333" customWidth="1"/>
    <col min="6395" max="6395" width="8.85546875" style="333" customWidth="1"/>
    <col min="6396" max="6396" width="9.7109375" style="333" customWidth="1"/>
    <col min="6397" max="6397" width="11.28515625" style="333" customWidth="1"/>
    <col min="6398" max="6398" width="7.85546875" style="333"/>
    <col min="6399" max="6399" width="5.85546875" style="333" customWidth="1"/>
    <col min="6400" max="6400" width="6.5703125" style="333" customWidth="1"/>
    <col min="6401" max="6401" width="61.42578125" style="333" customWidth="1"/>
    <col min="6402" max="6403" width="11" style="333" customWidth="1"/>
    <col min="6404" max="6404" width="11.28515625" style="333" customWidth="1"/>
    <col min="6405" max="6405" width="7.85546875" style="333" customWidth="1"/>
    <col min="6406" max="6645" width="11.42578125" style="333" customWidth="1"/>
    <col min="6646" max="6646" width="5.85546875" style="333" customWidth="1"/>
    <col min="6647" max="6647" width="6.5703125" style="333" customWidth="1"/>
    <col min="6648" max="6648" width="9.85546875" style="333" customWidth="1"/>
    <col min="6649" max="6649" width="11.42578125" style="333" customWidth="1"/>
    <col min="6650" max="6650" width="61.42578125" style="333" customWidth="1"/>
    <col min="6651" max="6651" width="8.85546875" style="333" customWidth="1"/>
    <col min="6652" max="6652" width="9.7109375" style="333" customWidth="1"/>
    <col min="6653" max="6653" width="11.28515625" style="333" customWidth="1"/>
    <col min="6654" max="6654" width="7.85546875" style="333"/>
    <col min="6655" max="6655" width="5.85546875" style="333" customWidth="1"/>
    <col min="6656" max="6656" width="6.5703125" style="333" customWidth="1"/>
    <col min="6657" max="6657" width="61.42578125" style="333" customWidth="1"/>
    <col min="6658" max="6659" width="11" style="333" customWidth="1"/>
    <col min="6660" max="6660" width="11.28515625" style="333" customWidth="1"/>
    <col min="6661" max="6661" width="7.85546875" style="333" customWidth="1"/>
    <col min="6662" max="6901" width="11.42578125" style="333" customWidth="1"/>
    <col min="6902" max="6902" width="5.85546875" style="333" customWidth="1"/>
    <col min="6903" max="6903" width="6.5703125" style="333" customWidth="1"/>
    <col min="6904" max="6904" width="9.85546875" style="333" customWidth="1"/>
    <col min="6905" max="6905" width="11.42578125" style="333" customWidth="1"/>
    <col min="6906" max="6906" width="61.42578125" style="333" customWidth="1"/>
    <col min="6907" max="6907" width="8.85546875" style="333" customWidth="1"/>
    <col min="6908" max="6908" width="9.7109375" style="333" customWidth="1"/>
    <col min="6909" max="6909" width="11.28515625" style="333" customWidth="1"/>
    <col min="6910" max="6910" width="7.85546875" style="333"/>
    <col min="6911" max="6911" width="5.85546875" style="333" customWidth="1"/>
    <col min="6912" max="6912" width="6.5703125" style="333" customWidth="1"/>
    <col min="6913" max="6913" width="61.42578125" style="333" customWidth="1"/>
    <col min="6914" max="6915" width="11" style="333" customWidth="1"/>
    <col min="6916" max="6916" width="11.28515625" style="333" customWidth="1"/>
    <col min="6917" max="6917" width="7.85546875" style="333" customWidth="1"/>
    <col min="6918" max="7157" width="11.42578125" style="333" customWidth="1"/>
    <col min="7158" max="7158" width="5.85546875" style="333" customWidth="1"/>
    <col min="7159" max="7159" width="6.5703125" style="333" customWidth="1"/>
    <col min="7160" max="7160" width="9.85546875" style="333" customWidth="1"/>
    <col min="7161" max="7161" width="11.42578125" style="333" customWidth="1"/>
    <col min="7162" max="7162" width="61.42578125" style="333" customWidth="1"/>
    <col min="7163" max="7163" width="8.85546875" style="333" customWidth="1"/>
    <col min="7164" max="7164" width="9.7109375" style="333" customWidth="1"/>
    <col min="7165" max="7165" width="11.28515625" style="333" customWidth="1"/>
    <col min="7166" max="7166" width="7.85546875" style="333"/>
    <col min="7167" max="7167" width="5.85546875" style="333" customWidth="1"/>
    <col min="7168" max="7168" width="6.5703125" style="333" customWidth="1"/>
    <col min="7169" max="7169" width="61.42578125" style="333" customWidth="1"/>
    <col min="7170" max="7171" width="11" style="333" customWidth="1"/>
    <col min="7172" max="7172" width="11.28515625" style="333" customWidth="1"/>
    <col min="7173" max="7173" width="7.85546875" style="333" customWidth="1"/>
    <col min="7174" max="7413" width="11.42578125" style="333" customWidth="1"/>
    <col min="7414" max="7414" width="5.85546875" style="333" customWidth="1"/>
    <col min="7415" max="7415" width="6.5703125" style="333" customWidth="1"/>
    <col min="7416" max="7416" width="9.85546875" style="333" customWidth="1"/>
    <col min="7417" max="7417" width="11.42578125" style="333" customWidth="1"/>
    <col min="7418" max="7418" width="61.42578125" style="333" customWidth="1"/>
    <col min="7419" max="7419" width="8.85546875" style="333" customWidth="1"/>
    <col min="7420" max="7420" width="9.7109375" style="333" customWidth="1"/>
    <col min="7421" max="7421" width="11.28515625" style="333" customWidth="1"/>
    <col min="7422" max="7422" width="7.85546875" style="333"/>
    <col min="7423" max="7423" width="5.85546875" style="333" customWidth="1"/>
    <col min="7424" max="7424" width="6.5703125" style="333" customWidth="1"/>
    <col min="7425" max="7425" width="61.42578125" style="333" customWidth="1"/>
    <col min="7426" max="7427" width="11" style="333" customWidth="1"/>
    <col min="7428" max="7428" width="11.28515625" style="333" customWidth="1"/>
    <col min="7429" max="7429" width="7.85546875" style="333" customWidth="1"/>
    <col min="7430" max="7669" width="11.42578125" style="333" customWidth="1"/>
    <col min="7670" max="7670" width="5.85546875" style="333" customWidth="1"/>
    <col min="7671" max="7671" width="6.5703125" style="333" customWidth="1"/>
    <col min="7672" max="7672" width="9.85546875" style="333" customWidth="1"/>
    <col min="7673" max="7673" width="11.42578125" style="333" customWidth="1"/>
    <col min="7674" max="7674" width="61.42578125" style="333" customWidth="1"/>
    <col min="7675" max="7675" width="8.85546875" style="333" customWidth="1"/>
    <col min="7676" max="7676" width="9.7109375" style="333" customWidth="1"/>
    <col min="7677" max="7677" width="11.28515625" style="333" customWidth="1"/>
    <col min="7678" max="7678" width="7.85546875" style="333"/>
    <col min="7679" max="7679" width="5.85546875" style="333" customWidth="1"/>
    <col min="7680" max="7680" width="6.5703125" style="333" customWidth="1"/>
    <col min="7681" max="7681" width="61.42578125" style="333" customWidth="1"/>
    <col min="7682" max="7683" width="11" style="333" customWidth="1"/>
    <col min="7684" max="7684" width="11.28515625" style="333" customWidth="1"/>
    <col min="7685" max="7685" width="7.85546875" style="333" customWidth="1"/>
    <col min="7686" max="7925" width="11.42578125" style="333" customWidth="1"/>
    <col min="7926" max="7926" width="5.85546875" style="333" customWidth="1"/>
    <col min="7927" max="7927" width="6.5703125" style="333" customWidth="1"/>
    <col min="7928" max="7928" width="9.85546875" style="333" customWidth="1"/>
    <col min="7929" max="7929" width="11.42578125" style="333" customWidth="1"/>
    <col min="7930" max="7930" width="61.42578125" style="333" customWidth="1"/>
    <col min="7931" max="7931" width="8.85546875" style="333" customWidth="1"/>
    <col min="7932" max="7932" width="9.7109375" style="333" customWidth="1"/>
    <col min="7933" max="7933" width="11.28515625" style="333" customWidth="1"/>
    <col min="7934" max="7934" width="7.85546875" style="333"/>
    <col min="7935" max="7935" width="5.85546875" style="333" customWidth="1"/>
    <col min="7936" max="7936" width="6.5703125" style="333" customWidth="1"/>
    <col min="7937" max="7937" width="61.42578125" style="333" customWidth="1"/>
    <col min="7938" max="7939" width="11" style="333" customWidth="1"/>
    <col min="7940" max="7940" width="11.28515625" style="333" customWidth="1"/>
    <col min="7941" max="7941" width="7.85546875" style="333" customWidth="1"/>
    <col min="7942" max="8181" width="11.42578125" style="333" customWidth="1"/>
    <col min="8182" max="8182" width="5.85546875" style="333" customWidth="1"/>
    <col min="8183" max="8183" width="6.5703125" style="333" customWidth="1"/>
    <col min="8184" max="8184" width="9.85546875" style="333" customWidth="1"/>
    <col min="8185" max="8185" width="11.42578125" style="333" customWidth="1"/>
    <col min="8186" max="8186" width="61.42578125" style="333" customWidth="1"/>
    <col min="8187" max="8187" width="8.85546875" style="333" customWidth="1"/>
    <col min="8188" max="8188" width="9.7109375" style="333" customWidth="1"/>
    <col min="8189" max="8189" width="11.28515625" style="333" customWidth="1"/>
    <col min="8190" max="8190" width="7.85546875" style="333"/>
    <col min="8191" max="8191" width="5.85546875" style="333" customWidth="1"/>
    <col min="8192" max="8192" width="6.5703125" style="333" customWidth="1"/>
    <col min="8193" max="8193" width="61.42578125" style="333" customWidth="1"/>
    <col min="8194" max="8195" width="11" style="333" customWidth="1"/>
    <col min="8196" max="8196" width="11.28515625" style="333" customWidth="1"/>
    <col min="8197" max="8197" width="7.85546875" style="333" customWidth="1"/>
    <col min="8198" max="8437" width="11.42578125" style="333" customWidth="1"/>
    <col min="8438" max="8438" width="5.85546875" style="333" customWidth="1"/>
    <col min="8439" max="8439" width="6.5703125" style="333" customWidth="1"/>
    <col min="8440" max="8440" width="9.85546875" style="333" customWidth="1"/>
    <col min="8441" max="8441" width="11.42578125" style="333" customWidth="1"/>
    <col min="8442" max="8442" width="61.42578125" style="333" customWidth="1"/>
    <col min="8443" max="8443" width="8.85546875" style="333" customWidth="1"/>
    <col min="8444" max="8444" width="9.7109375" style="333" customWidth="1"/>
    <col min="8445" max="8445" width="11.28515625" style="333" customWidth="1"/>
    <col min="8446" max="8446" width="7.85546875" style="333"/>
    <col min="8447" max="8447" width="5.85546875" style="333" customWidth="1"/>
    <col min="8448" max="8448" width="6.5703125" style="333" customWidth="1"/>
    <col min="8449" max="8449" width="61.42578125" style="333" customWidth="1"/>
    <col min="8450" max="8451" width="11" style="333" customWidth="1"/>
    <col min="8452" max="8452" width="11.28515625" style="333" customWidth="1"/>
    <col min="8453" max="8453" width="7.85546875" style="333" customWidth="1"/>
    <col min="8454" max="8693" width="11.42578125" style="333" customWidth="1"/>
    <col min="8694" max="8694" width="5.85546875" style="333" customWidth="1"/>
    <col min="8695" max="8695" width="6.5703125" style="333" customWidth="1"/>
    <col min="8696" max="8696" width="9.85546875" style="333" customWidth="1"/>
    <col min="8697" max="8697" width="11.42578125" style="333" customWidth="1"/>
    <col min="8698" max="8698" width="61.42578125" style="333" customWidth="1"/>
    <col min="8699" max="8699" width="8.85546875" style="333" customWidth="1"/>
    <col min="8700" max="8700" width="9.7109375" style="333" customWidth="1"/>
    <col min="8701" max="8701" width="11.28515625" style="333" customWidth="1"/>
    <col min="8702" max="8702" width="7.85546875" style="333"/>
    <col min="8703" max="8703" width="5.85546875" style="333" customWidth="1"/>
    <col min="8704" max="8704" width="6.5703125" style="333" customWidth="1"/>
    <col min="8705" max="8705" width="61.42578125" style="333" customWidth="1"/>
    <col min="8706" max="8707" width="11" style="333" customWidth="1"/>
    <col min="8708" max="8708" width="11.28515625" style="333" customWidth="1"/>
    <col min="8709" max="8709" width="7.85546875" style="333" customWidth="1"/>
    <col min="8710" max="8949" width="11.42578125" style="333" customWidth="1"/>
    <col min="8950" max="8950" width="5.85546875" style="333" customWidth="1"/>
    <col min="8951" max="8951" width="6.5703125" style="333" customWidth="1"/>
    <col min="8952" max="8952" width="9.85546875" style="333" customWidth="1"/>
    <col min="8953" max="8953" width="11.42578125" style="333" customWidth="1"/>
    <col min="8954" max="8954" width="61.42578125" style="333" customWidth="1"/>
    <col min="8955" max="8955" width="8.85546875" style="333" customWidth="1"/>
    <col min="8956" max="8956" width="9.7109375" style="333" customWidth="1"/>
    <col min="8957" max="8957" width="11.28515625" style="333" customWidth="1"/>
    <col min="8958" max="8958" width="7.85546875" style="333"/>
    <col min="8959" max="8959" width="5.85546875" style="333" customWidth="1"/>
    <col min="8960" max="8960" width="6.5703125" style="333" customWidth="1"/>
    <col min="8961" max="8961" width="61.42578125" style="333" customWidth="1"/>
    <col min="8962" max="8963" width="11" style="333" customWidth="1"/>
    <col min="8964" max="8964" width="11.28515625" style="333" customWidth="1"/>
    <col min="8965" max="8965" width="7.85546875" style="333" customWidth="1"/>
    <col min="8966" max="9205" width="11.42578125" style="333" customWidth="1"/>
    <col min="9206" max="9206" width="5.85546875" style="333" customWidth="1"/>
    <col min="9207" max="9207" width="6.5703125" style="333" customWidth="1"/>
    <col min="9208" max="9208" width="9.85546875" style="333" customWidth="1"/>
    <col min="9209" max="9209" width="11.42578125" style="333" customWidth="1"/>
    <col min="9210" max="9210" width="61.42578125" style="333" customWidth="1"/>
    <col min="9211" max="9211" width="8.85546875" style="333" customWidth="1"/>
    <col min="9212" max="9212" width="9.7109375" style="333" customWidth="1"/>
    <col min="9213" max="9213" width="11.28515625" style="333" customWidth="1"/>
    <col min="9214" max="9214" width="7.85546875" style="333"/>
    <col min="9215" max="9215" width="5.85546875" style="333" customWidth="1"/>
    <col min="9216" max="9216" width="6.5703125" style="333" customWidth="1"/>
    <col min="9217" max="9217" width="61.42578125" style="333" customWidth="1"/>
    <col min="9218" max="9219" width="11" style="333" customWidth="1"/>
    <col min="9220" max="9220" width="11.28515625" style="333" customWidth="1"/>
    <col min="9221" max="9221" width="7.85546875" style="333" customWidth="1"/>
    <col min="9222" max="9461" width="11.42578125" style="333" customWidth="1"/>
    <col min="9462" max="9462" width="5.85546875" style="333" customWidth="1"/>
    <col min="9463" max="9463" width="6.5703125" style="333" customWidth="1"/>
    <col min="9464" max="9464" width="9.85546875" style="333" customWidth="1"/>
    <col min="9465" max="9465" width="11.42578125" style="333" customWidth="1"/>
    <col min="9466" max="9466" width="61.42578125" style="333" customWidth="1"/>
    <col min="9467" max="9467" width="8.85546875" style="333" customWidth="1"/>
    <col min="9468" max="9468" width="9.7109375" style="333" customWidth="1"/>
    <col min="9469" max="9469" width="11.28515625" style="333" customWidth="1"/>
    <col min="9470" max="9470" width="7.85546875" style="333"/>
    <col min="9471" max="9471" width="5.85546875" style="333" customWidth="1"/>
    <col min="9472" max="9472" width="6.5703125" style="333" customWidth="1"/>
    <col min="9473" max="9473" width="61.42578125" style="333" customWidth="1"/>
    <col min="9474" max="9475" width="11" style="333" customWidth="1"/>
    <col min="9476" max="9476" width="11.28515625" style="333" customWidth="1"/>
    <col min="9477" max="9477" width="7.85546875" style="333" customWidth="1"/>
    <col min="9478" max="9717" width="11.42578125" style="333" customWidth="1"/>
    <col min="9718" max="9718" width="5.85546875" style="333" customWidth="1"/>
    <col min="9719" max="9719" width="6.5703125" style="333" customWidth="1"/>
    <col min="9720" max="9720" width="9.85546875" style="333" customWidth="1"/>
    <col min="9721" max="9721" width="11.42578125" style="333" customWidth="1"/>
    <col min="9722" max="9722" width="61.42578125" style="333" customWidth="1"/>
    <col min="9723" max="9723" width="8.85546875" style="333" customWidth="1"/>
    <col min="9724" max="9724" width="9.7109375" style="333" customWidth="1"/>
    <col min="9725" max="9725" width="11.28515625" style="333" customWidth="1"/>
    <col min="9726" max="9726" width="7.85546875" style="333"/>
    <col min="9727" max="9727" width="5.85546875" style="333" customWidth="1"/>
    <col min="9728" max="9728" width="6.5703125" style="333" customWidth="1"/>
    <col min="9729" max="9729" width="61.42578125" style="333" customWidth="1"/>
    <col min="9730" max="9731" width="11" style="333" customWidth="1"/>
    <col min="9732" max="9732" width="11.28515625" style="333" customWidth="1"/>
    <col min="9733" max="9733" width="7.85546875" style="333" customWidth="1"/>
    <col min="9734" max="9973" width="11.42578125" style="333" customWidth="1"/>
    <col min="9974" max="9974" width="5.85546875" style="333" customWidth="1"/>
    <col min="9975" max="9975" width="6.5703125" style="333" customWidth="1"/>
    <col min="9976" max="9976" width="9.85546875" style="333" customWidth="1"/>
    <col min="9977" max="9977" width="11.42578125" style="333" customWidth="1"/>
    <col min="9978" max="9978" width="61.42578125" style="333" customWidth="1"/>
    <col min="9979" max="9979" width="8.85546875" style="333" customWidth="1"/>
    <col min="9980" max="9980" width="9.7109375" style="333" customWidth="1"/>
    <col min="9981" max="9981" width="11.28515625" style="333" customWidth="1"/>
    <col min="9982" max="9982" width="7.85546875" style="333"/>
    <col min="9983" max="9983" width="5.85546875" style="333" customWidth="1"/>
    <col min="9984" max="9984" width="6.5703125" style="333" customWidth="1"/>
    <col min="9985" max="9985" width="61.42578125" style="333" customWidth="1"/>
    <col min="9986" max="9987" width="11" style="333" customWidth="1"/>
    <col min="9988" max="9988" width="11.28515625" style="333" customWidth="1"/>
    <col min="9989" max="9989" width="7.85546875" style="333" customWidth="1"/>
    <col min="9990" max="10229" width="11.42578125" style="333" customWidth="1"/>
    <col min="10230" max="10230" width="5.85546875" style="333" customWidth="1"/>
    <col min="10231" max="10231" width="6.5703125" style="333" customWidth="1"/>
    <col min="10232" max="10232" width="9.85546875" style="333" customWidth="1"/>
    <col min="10233" max="10233" width="11.42578125" style="333" customWidth="1"/>
    <col min="10234" max="10234" width="61.42578125" style="333" customWidth="1"/>
    <col min="10235" max="10235" width="8.85546875" style="333" customWidth="1"/>
    <col min="10236" max="10236" width="9.7109375" style="333" customWidth="1"/>
    <col min="10237" max="10237" width="11.28515625" style="333" customWidth="1"/>
    <col min="10238" max="10238" width="7.85546875" style="333"/>
    <col min="10239" max="10239" width="5.85546875" style="333" customWidth="1"/>
    <col min="10240" max="10240" width="6.5703125" style="333" customWidth="1"/>
    <col min="10241" max="10241" width="61.42578125" style="333" customWidth="1"/>
    <col min="10242" max="10243" width="11" style="333" customWidth="1"/>
    <col min="10244" max="10244" width="11.28515625" style="333" customWidth="1"/>
    <col min="10245" max="10245" width="7.85546875" style="333" customWidth="1"/>
    <col min="10246" max="10485" width="11.42578125" style="333" customWidth="1"/>
    <col min="10486" max="10486" width="5.85546875" style="333" customWidth="1"/>
    <col min="10487" max="10487" width="6.5703125" style="333" customWidth="1"/>
    <col min="10488" max="10488" width="9.85546875" style="333" customWidth="1"/>
    <col min="10489" max="10489" width="11.42578125" style="333" customWidth="1"/>
    <col min="10490" max="10490" width="61.42578125" style="333" customWidth="1"/>
    <col min="10491" max="10491" width="8.85546875" style="333" customWidth="1"/>
    <col min="10492" max="10492" width="9.7109375" style="333" customWidth="1"/>
    <col min="10493" max="10493" width="11.28515625" style="333" customWidth="1"/>
    <col min="10494" max="10494" width="7.85546875" style="333"/>
    <col min="10495" max="10495" width="5.85546875" style="333" customWidth="1"/>
    <col min="10496" max="10496" width="6.5703125" style="333" customWidth="1"/>
    <col min="10497" max="10497" width="61.42578125" style="333" customWidth="1"/>
    <col min="10498" max="10499" width="11" style="333" customWidth="1"/>
    <col min="10500" max="10500" width="11.28515625" style="333" customWidth="1"/>
    <col min="10501" max="10501" width="7.85546875" style="333" customWidth="1"/>
    <col min="10502" max="10741" width="11.42578125" style="333" customWidth="1"/>
    <col min="10742" max="10742" width="5.85546875" style="333" customWidth="1"/>
    <col min="10743" max="10743" width="6.5703125" style="333" customWidth="1"/>
    <col min="10744" max="10744" width="9.85546875" style="333" customWidth="1"/>
    <col min="10745" max="10745" width="11.42578125" style="333" customWidth="1"/>
    <col min="10746" max="10746" width="61.42578125" style="333" customWidth="1"/>
    <col min="10747" max="10747" width="8.85546875" style="333" customWidth="1"/>
    <col min="10748" max="10748" width="9.7109375" style="333" customWidth="1"/>
    <col min="10749" max="10749" width="11.28515625" style="333" customWidth="1"/>
    <col min="10750" max="10750" width="7.85546875" style="333"/>
    <col min="10751" max="10751" width="5.85546875" style="333" customWidth="1"/>
    <col min="10752" max="10752" width="6.5703125" style="333" customWidth="1"/>
    <col min="10753" max="10753" width="61.42578125" style="333" customWidth="1"/>
    <col min="10754" max="10755" width="11" style="333" customWidth="1"/>
    <col min="10756" max="10756" width="11.28515625" style="333" customWidth="1"/>
    <col min="10757" max="10757" width="7.85546875" style="333" customWidth="1"/>
    <col min="10758" max="10997" width="11.42578125" style="333" customWidth="1"/>
    <col min="10998" max="10998" width="5.85546875" style="333" customWidth="1"/>
    <col min="10999" max="10999" width="6.5703125" style="333" customWidth="1"/>
    <col min="11000" max="11000" width="9.85546875" style="333" customWidth="1"/>
    <col min="11001" max="11001" width="11.42578125" style="333" customWidth="1"/>
    <col min="11002" max="11002" width="61.42578125" style="333" customWidth="1"/>
    <col min="11003" max="11003" width="8.85546875" style="333" customWidth="1"/>
    <col min="11004" max="11004" width="9.7109375" style="333" customWidth="1"/>
    <col min="11005" max="11005" width="11.28515625" style="333" customWidth="1"/>
    <col min="11006" max="11006" width="7.85546875" style="333"/>
    <col min="11007" max="11007" width="5.85546875" style="333" customWidth="1"/>
    <col min="11008" max="11008" width="6.5703125" style="333" customWidth="1"/>
    <col min="11009" max="11009" width="61.42578125" style="333" customWidth="1"/>
    <col min="11010" max="11011" width="11" style="333" customWidth="1"/>
    <col min="11012" max="11012" width="11.28515625" style="333" customWidth="1"/>
    <col min="11013" max="11013" width="7.85546875" style="333" customWidth="1"/>
    <col min="11014" max="11253" width="11.42578125" style="333" customWidth="1"/>
    <col min="11254" max="11254" width="5.85546875" style="333" customWidth="1"/>
    <col min="11255" max="11255" width="6.5703125" style="333" customWidth="1"/>
    <col min="11256" max="11256" width="9.85546875" style="333" customWidth="1"/>
    <col min="11257" max="11257" width="11.42578125" style="333" customWidth="1"/>
    <col min="11258" max="11258" width="61.42578125" style="333" customWidth="1"/>
    <col min="11259" max="11259" width="8.85546875" style="333" customWidth="1"/>
    <col min="11260" max="11260" width="9.7109375" style="333" customWidth="1"/>
    <col min="11261" max="11261" width="11.28515625" style="333" customWidth="1"/>
    <col min="11262" max="11262" width="7.85546875" style="333"/>
    <col min="11263" max="11263" width="5.85546875" style="333" customWidth="1"/>
    <col min="11264" max="11264" width="6.5703125" style="333" customWidth="1"/>
    <col min="11265" max="11265" width="61.42578125" style="333" customWidth="1"/>
    <col min="11266" max="11267" width="11" style="333" customWidth="1"/>
    <col min="11268" max="11268" width="11.28515625" style="333" customWidth="1"/>
    <col min="11269" max="11269" width="7.85546875" style="333" customWidth="1"/>
    <col min="11270" max="11509" width="11.42578125" style="333" customWidth="1"/>
    <col min="11510" max="11510" width="5.85546875" style="333" customWidth="1"/>
    <col min="11511" max="11511" width="6.5703125" style="333" customWidth="1"/>
    <col min="11512" max="11512" width="9.85546875" style="333" customWidth="1"/>
    <col min="11513" max="11513" width="11.42578125" style="333" customWidth="1"/>
    <col min="11514" max="11514" width="61.42578125" style="333" customWidth="1"/>
    <col min="11515" max="11515" width="8.85546875" style="333" customWidth="1"/>
    <col min="11516" max="11516" width="9.7109375" style="333" customWidth="1"/>
    <col min="11517" max="11517" width="11.28515625" style="333" customWidth="1"/>
    <col min="11518" max="11518" width="7.85546875" style="333"/>
    <col min="11519" max="11519" width="5.85546875" style="333" customWidth="1"/>
    <col min="11520" max="11520" width="6.5703125" style="333" customWidth="1"/>
    <col min="11521" max="11521" width="61.42578125" style="333" customWidth="1"/>
    <col min="11522" max="11523" width="11" style="333" customWidth="1"/>
    <col min="11524" max="11524" width="11.28515625" style="333" customWidth="1"/>
    <col min="11525" max="11525" width="7.85546875" style="333" customWidth="1"/>
    <col min="11526" max="11765" width="11.42578125" style="333" customWidth="1"/>
    <col min="11766" max="11766" width="5.85546875" style="333" customWidth="1"/>
    <col min="11767" max="11767" width="6.5703125" style="333" customWidth="1"/>
    <col min="11768" max="11768" width="9.85546875" style="333" customWidth="1"/>
    <col min="11769" max="11769" width="11.42578125" style="333" customWidth="1"/>
    <col min="11770" max="11770" width="61.42578125" style="333" customWidth="1"/>
    <col min="11771" max="11771" width="8.85546875" style="333" customWidth="1"/>
    <col min="11772" max="11772" width="9.7109375" style="333" customWidth="1"/>
    <col min="11773" max="11773" width="11.28515625" style="333" customWidth="1"/>
    <col min="11774" max="11774" width="7.85546875" style="333"/>
    <col min="11775" max="11775" width="5.85546875" style="333" customWidth="1"/>
    <col min="11776" max="11776" width="6.5703125" style="333" customWidth="1"/>
    <col min="11777" max="11777" width="61.42578125" style="333" customWidth="1"/>
    <col min="11778" max="11779" width="11" style="333" customWidth="1"/>
    <col min="11780" max="11780" width="11.28515625" style="333" customWidth="1"/>
    <col min="11781" max="11781" width="7.85546875" style="333" customWidth="1"/>
    <col min="11782" max="12021" width="11.42578125" style="333" customWidth="1"/>
    <col min="12022" max="12022" width="5.85546875" style="333" customWidth="1"/>
    <col min="12023" max="12023" width="6.5703125" style="333" customWidth="1"/>
    <col min="12024" max="12024" width="9.85546875" style="333" customWidth="1"/>
    <col min="12025" max="12025" width="11.42578125" style="333" customWidth="1"/>
    <col min="12026" max="12026" width="61.42578125" style="333" customWidth="1"/>
    <col min="12027" max="12027" width="8.85546875" style="333" customWidth="1"/>
    <col min="12028" max="12028" width="9.7109375" style="333" customWidth="1"/>
    <col min="12029" max="12029" width="11.28515625" style="333" customWidth="1"/>
    <col min="12030" max="12030" width="7.85546875" style="333"/>
    <col min="12031" max="12031" width="5.85546875" style="333" customWidth="1"/>
    <col min="12032" max="12032" width="6.5703125" style="333" customWidth="1"/>
    <col min="12033" max="12033" width="61.42578125" style="333" customWidth="1"/>
    <col min="12034" max="12035" width="11" style="333" customWidth="1"/>
    <col min="12036" max="12036" width="11.28515625" style="333" customWidth="1"/>
    <col min="12037" max="12037" width="7.85546875" style="333" customWidth="1"/>
    <col min="12038" max="12277" width="11.42578125" style="333" customWidth="1"/>
    <col min="12278" max="12278" width="5.85546875" style="333" customWidth="1"/>
    <col min="12279" max="12279" width="6.5703125" style="333" customWidth="1"/>
    <col min="12280" max="12280" width="9.85546875" style="333" customWidth="1"/>
    <col min="12281" max="12281" width="11.42578125" style="333" customWidth="1"/>
    <col min="12282" max="12282" width="61.42578125" style="333" customWidth="1"/>
    <col min="12283" max="12283" width="8.85546875" style="333" customWidth="1"/>
    <col min="12284" max="12284" width="9.7109375" style="333" customWidth="1"/>
    <col min="12285" max="12285" width="11.28515625" style="333" customWidth="1"/>
    <col min="12286" max="12286" width="7.85546875" style="333"/>
    <col min="12287" max="12287" width="5.85546875" style="333" customWidth="1"/>
    <col min="12288" max="12288" width="6.5703125" style="333" customWidth="1"/>
    <col min="12289" max="12289" width="61.42578125" style="333" customWidth="1"/>
    <col min="12290" max="12291" width="11" style="333" customWidth="1"/>
    <col min="12292" max="12292" width="11.28515625" style="333" customWidth="1"/>
    <col min="12293" max="12293" width="7.85546875" style="333" customWidth="1"/>
    <col min="12294" max="12533" width="11.42578125" style="333" customWidth="1"/>
    <col min="12534" max="12534" width="5.85546875" style="333" customWidth="1"/>
    <col min="12535" max="12535" width="6.5703125" style="333" customWidth="1"/>
    <col min="12536" max="12536" width="9.85546875" style="333" customWidth="1"/>
    <col min="12537" max="12537" width="11.42578125" style="333" customWidth="1"/>
    <col min="12538" max="12538" width="61.42578125" style="333" customWidth="1"/>
    <col min="12539" max="12539" width="8.85546875" style="333" customWidth="1"/>
    <col min="12540" max="12540" width="9.7109375" style="333" customWidth="1"/>
    <col min="12541" max="12541" width="11.28515625" style="333" customWidth="1"/>
    <col min="12542" max="12542" width="7.85546875" style="333"/>
    <col min="12543" max="12543" width="5.85546875" style="333" customWidth="1"/>
    <col min="12544" max="12544" width="6.5703125" style="333" customWidth="1"/>
    <col min="12545" max="12545" width="61.42578125" style="333" customWidth="1"/>
    <col min="12546" max="12547" width="11" style="333" customWidth="1"/>
    <col min="12548" max="12548" width="11.28515625" style="333" customWidth="1"/>
    <col min="12549" max="12549" width="7.85546875" style="333" customWidth="1"/>
    <col min="12550" max="12789" width="11.42578125" style="333" customWidth="1"/>
    <col min="12790" max="12790" width="5.85546875" style="333" customWidth="1"/>
    <col min="12791" max="12791" width="6.5703125" style="333" customWidth="1"/>
    <col min="12792" max="12792" width="9.85546875" style="333" customWidth="1"/>
    <col min="12793" max="12793" width="11.42578125" style="333" customWidth="1"/>
    <col min="12794" max="12794" width="61.42578125" style="333" customWidth="1"/>
    <col min="12795" max="12795" width="8.85546875" style="333" customWidth="1"/>
    <col min="12796" max="12796" width="9.7109375" style="333" customWidth="1"/>
    <col min="12797" max="12797" width="11.28515625" style="333" customWidth="1"/>
    <col min="12798" max="12798" width="7.85546875" style="333"/>
    <col min="12799" max="12799" width="5.85546875" style="333" customWidth="1"/>
    <col min="12800" max="12800" width="6.5703125" style="333" customWidth="1"/>
    <col min="12801" max="12801" width="61.42578125" style="333" customWidth="1"/>
    <col min="12802" max="12803" width="11" style="333" customWidth="1"/>
    <col min="12804" max="12804" width="11.28515625" style="333" customWidth="1"/>
    <col min="12805" max="12805" width="7.85546875" style="333" customWidth="1"/>
    <col min="12806" max="13045" width="11.42578125" style="333" customWidth="1"/>
    <col min="13046" max="13046" width="5.85546875" style="333" customWidth="1"/>
    <col min="13047" max="13047" width="6.5703125" style="333" customWidth="1"/>
    <col min="13048" max="13048" width="9.85546875" style="333" customWidth="1"/>
    <col min="13049" max="13049" width="11.42578125" style="333" customWidth="1"/>
    <col min="13050" max="13050" width="61.42578125" style="333" customWidth="1"/>
    <col min="13051" max="13051" width="8.85546875" style="333" customWidth="1"/>
    <col min="13052" max="13052" width="9.7109375" style="333" customWidth="1"/>
    <col min="13053" max="13053" width="11.28515625" style="333" customWidth="1"/>
    <col min="13054" max="13054" width="7.85546875" style="333"/>
    <col min="13055" max="13055" width="5.85546875" style="333" customWidth="1"/>
    <col min="13056" max="13056" width="6.5703125" style="333" customWidth="1"/>
    <col min="13057" max="13057" width="61.42578125" style="333" customWidth="1"/>
    <col min="13058" max="13059" width="11" style="333" customWidth="1"/>
    <col min="13060" max="13060" width="11.28515625" style="333" customWidth="1"/>
    <col min="13061" max="13061" width="7.85546875" style="333" customWidth="1"/>
    <col min="13062" max="13301" width="11.42578125" style="333" customWidth="1"/>
    <col min="13302" max="13302" width="5.85546875" style="333" customWidth="1"/>
    <col min="13303" max="13303" width="6.5703125" style="333" customWidth="1"/>
    <col min="13304" max="13304" width="9.85546875" style="333" customWidth="1"/>
    <col min="13305" max="13305" width="11.42578125" style="333" customWidth="1"/>
    <col min="13306" max="13306" width="61.42578125" style="333" customWidth="1"/>
    <col min="13307" max="13307" width="8.85546875" style="333" customWidth="1"/>
    <col min="13308" max="13308" width="9.7109375" style="333" customWidth="1"/>
    <col min="13309" max="13309" width="11.28515625" style="333" customWidth="1"/>
    <col min="13310" max="13310" width="7.85546875" style="333"/>
    <col min="13311" max="13311" width="5.85546875" style="333" customWidth="1"/>
    <col min="13312" max="13312" width="6.5703125" style="333" customWidth="1"/>
    <col min="13313" max="13313" width="61.42578125" style="333" customWidth="1"/>
    <col min="13314" max="13315" width="11" style="333" customWidth="1"/>
    <col min="13316" max="13316" width="11.28515625" style="333" customWidth="1"/>
    <col min="13317" max="13317" width="7.85546875" style="333" customWidth="1"/>
    <col min="13318" max="13557" width="11.42578125" style="333" customWidth="1"/>
    <col min="13558" max="13558" width="5.85546875" style="333" customWidth="1"/>
    <col min="13559" max="13559" width="6.5703125" style="333" customWidth="1"/>
    <col min="13560" max="13560" width="9.85546875" style="333" customWidth="1"/>
    <col min="13561" max="13561" width="11.42578125" style="333" customWidth="1"/>
    <col min="13562" max="13562" width="61.42578125" style="333" customWidth="1"/>
    <col min="13563" max="13563" width="8.85546875" style="333" customWidth="1"/>
    <col min="13564" max="13564" width="9.7109375" style="333" customWidth="1"/>
    <col min="13565" max="13565" width="11.28515625" style="333" customWidth="1"/>
    <col min="13566" max="13566" width="7.85546875" style="333"/>
    <col min="13567" max="13567" width="5.85546875" style="333" customWidth="1"/>
    <col min="13568" max="13568" width="6.5703125" style="333" customWidth="1"/>
    <col min="13569" max="13569" width="61.42578125" style="333" customWidth="1"/>
    <col min="13570" max="13571" width="11" style="333" customWidth="1"/>
    <col min="13572" max="13572" width="11.28515625" style="333" customWidth="1"/>
    <col min="13573" max="13573" width="7.85546875" style="333" customWidth="1"/>
    <col min="13574" max="13813" width="11.42578125" style="333" customWidth="1"/>
    <col min="13814" max="13814" width="5.85546875" style="333" customWidth="1"/>
    <col min="13815" max="13815" width="6.5703125" style="333" customWidth="1"/>
    <col min="13816" max="13816" width="9.85546875" style="333" customWidth="1"/>
    <col min="13817" max="13817" width="11.42578125" style="333" customWidth="1"/>
    <col min="13818" max="13818" width="61.42578125" style="333" customWidth="1"/>
    <col min="13819" max="13819" width="8.85546875" style="333" customWidth="1"/>
    <col min="13820" max="13820" width="9.7109375" style="333" customWidth="1"/>
    <col min="13821" max="13821" width="11.28515625" style="333" customWidth="1"/>
    <col min="13822" max="13822" width="7.85546875" style="333"/>
    <col min="13823" max="13823" width="5.85546875" style="333" customWidth="1"/>
    <col min="13824" max="13824" width="6.5703125" style="333" customWidth="1"/>
    <col min="13825" max="13825" width="61.42578125" style="333" customWidth="1"/>
    <col min="13826" max="13827" width="11" style="333" customWidth="1"/>
    <col min="13828" max="13828" width="11.28515625" style="333" customWidth="1"/>
    <col min="13829" max="13829" width="7.85546875" style="333" customWidth="1"/>
    <col min="13830" max="14069" width="11.42578125" style="333" customWidth="1"/>
    <col min="14070" max="14070" width="5.85546875" style="333" customWidth="1"/>
    <col min="14071" max="14071" width="6.5703125" style="333" customWidth="1"/>
    <col min="14072" max="14072" width="9.85546875" style="333" customWidth="1"/>
    <col min="14073" max="14073" width="11.42578125" style="333" customWidth="1"/>
    <col min="14074" max="14074" width="61.42578125" style="333" customWidth="1"/>
    <col min="14075" max="14075" width="8.85546875" style="333" customWidth="1"/>
    <col min="14076" max="14076" width="9.7109375" style="333" customWidth="1"/>
    <col min="14077" max="14077" width="11.28515625" style="333" customWidth="1"/>
    <col min="14078" max="14078" width="7.85546875" style="333"/>
    <col min="14079" max="14079" width="5.85546875" style="333" customWidth="1"/>
    <col min="14080" max="14080" width="6.5703125" style="333" customWidth="1"/>
    <col min="14081" max="14081" width="61.42578125" style="333" customWidth="1"/>
    <col min="14082" max="14083" width="11" style="333" customWidth="1"/>
    <col min="14084" max="14084" width="11.28515625" style="333" customWidth="1"/>
    <col min="14085" max="14085" width="7.85546875" style="333" customWidth="1"/>
    <col min="14086" max="14325" width="11.42578125" style="333" customWidth="1"/>
    <col min="14326" max="14326" width="5.85546875" style="333" customWidth="1"/>
    <col min="14327" max="14327" width="6.5703125" style="333" customWidth="1"/>
    <col min="14328" max="14328" width="9.85546875" style="333" customWidth="1"/>
    <col min="14329" max="14329" width="11.42578125" style="333" customWidth="1"/>
    <col min="14330" max="14330" width="61.42578125" style="333" customWidth="1"/>
    <col min="14331" max="14331" width="8.85546875" style="333" customWidth="1"/>
    <col min="14332" max="14332" width="9.7109375" style="333" customWidth="1"/>
    <col min="14333" max="14333" width="11.28515625" style="333" customWidth="1"/>
    <col min="14334" max="14334" width="7.85546875" style="333"/>
    <col min="14335" max="14335" width="5.85546875" style="333" customWidth="1"/>
    <col min="14336" max="14336" width="6.5703125" style="333" customWidth="1"/>
    <col min="14337" max="14337" width="61.42578125" style="333" customWidth="1"/>
    <col min="14338" max="14339" width="11" style="333" customWidth="1"/>
    <col min="14340" max="14340" width="11.28515625" style="333" customWidth="1"/>
    <col min="14341" max="14341" width="7.85546875" style="333" customWidth="1"/>
    <col min="14342" max="14581" width="11.42578125" style="333" customWidth="1"/>
    <col min="14582" max="14582" width="5.85546875" style="333" customWidth="1"/>
    <col min="14583" max="14583" width="6.5703125" style="333" customWidth="1"/>
    <col min="14584" max="14584" width="9.85546875" style="333" customWidth="1"/>
    <col min="14585" max="14585" width="11.42578125" style="333" customWidth="1"/>
    <col min="14586" max="14586" width="61.42578125" style="333" customWidth="1"/>
    <col min="14587" max="14587" width="8.85546875" style="333" customWidth="1"/>
    <col min="14588" max="14588" width="9.7109375" style="333" customWidth="1"/>
    <col min="14589" max="14589" width="11.28515625" style="333" customWidth="1"/>
    <col min="14590" max="14590" width="7.85546875" style="333"/>
    <col min="14591" max="14591" width="5.85546875" style="333" customWidth="1"/>
    <col min="14592" max="14592" width="6.5703125" style="333" customWidth="1"/>
    <col min="14593" max="14593" width="61.42578125" style="333" customWidth="1"/>
    <col min="14594" max="14595" width="11" style="333" customWidth="1"/>
    <col min="14596" max="14596" width="11.28515625" style="333" customWidth="1"/>
    <col min="14597" max="14597" width="7.85546875" style="333" customWidth="1"/>
    <col min="14598" max="14837" width="11.42578125" style="333" customWidth="1"/>
    <col min="14838" max="14838" width="5.85546875" style="333" customWidth="1"/>
    <col min="14839" max="14839" width="6.5703125" style="333" customWidth="1"/>
    <col min="14840" max="14840" width="9.85546875" style="333" customWidth="1"/>
    <col min="14841" max="14841" width="11.42578125" style="333" customWidth="1"/>
    <col min="14842" max="14842" width="61.42578125" style="333" customWidth="1"/>
    <col min="14843" max="14843" width="8.85546875" style="333" customWidth="1"/>
    <col min="14844" max="14844" width="9.7109375" style="333" customWidth="1"/>
    <col min="14845" max="14845" width="11.28515625" style="333" customWidth="1"/>
    <col min="14846" max="14846" width="7.85546875" style="333"/>
    <col min="14847" max="14847" width="5.85546875" style="333" customWidth="1"/>
    <col min="14848" max="14848" width="6.5703125" style="333" customWidth="1"/>
    <col min="14849" max="14849" width="61.42578125" style="333" customWidth="1"/>
    <col min="14850" max="14851" width="11" style="333" customWidth="1"/>
    <col min="14852" max="14852" width="11.28515625" style="333" customWidth="1"/>
    <col min="14853" max="14853" width="7.85546875" style="333" customWidth="1"/>
    <col min="14854" max="15093" width="11.42578125" style="333" customWidth="1"/>
    <col min="15094" max="15094" width="5.85546875" style="333" customWidth="1"/>
    <col min="15095" max="15095" width="6.5703125" style="333" customWidth="1"/>
    <col min="15096" max="15096" width="9.85546875" style="333" customWidth="1"/>
    <col min="15097" max="15097" width="11.42578125" style="333" customWidth="1"/>
    <col min="15098" max="15098" width="61.42578125" style="333" customWidth="1"/>
    <col min="15099" max="15099" width="8.85546875" style="333" customWidth="1"/>
    <col min="15100" max="15100" width="9.7109375" style="333" customWidth="1"/>
    <col min="15101" max="15101" width="11.28515625" style="333" customWidth="1"/>
    <col min="15102" max="15102" width="7.85546875" style="333"/>
    <col min="15103" max="15103" width="5.85546875" style="333" customWidth="1"/>
    <col min="15104" max="15104" width="6.5703125" style="333" customWidth="1"/>
    <col min="15105" max="15105" width="61.42578125" style="333" customWidth="1"/>
    <col min="15106" max="15107" width="11" style="333" customWidth="1"/>
    <col min="15108" max="15108" width="11.28515625" style="333" customWidth="1"/>
    <col min="15109" max="15109" width="7.85546875" style="333" customWidth="1"/>
    <col min="15110" max="15349" width="11.42578125" style="333" customWidth="1"/>
    <col min="15350" max="15350" width="5.85546875" style="333" customWidth="1"/>
    <col min="15351" max="15351" width="6.5703125" style="333" customWidth="1"/>
    <col min="15352" max="15352" width="9.85546875" style="333" customWidth="1"/>
    <col min="15353" max="15353" width="11.42578125" style="333" customWidth="1"/>
    <col min="15354" max="15354" width="61.42578125" style="333" customWidth="1"/>
    <col min="15355" max="15355" width="8.85546875" style="333" customWidth="1"/>
    <col min="15356" max="15356" width="9.7109375" style="333" customWidth="1"/>
    <col min="15357" max="15357" width="11.28515625" style="333" customWidth="1"/>
    <col min="15358" max="15358" width="7.85546875" style="333"/>
    <col min="15359" max="15359" width="5.85546875" style="333" customWidth="1"/>
    <col min="15360" max="15360" width="6.5703125" style="333" customWidth="1"/>
    <col min="15361" max="15361" width="61.42578125" style="333" customWidth="1"/>
    <col min="15362" max="15363" width="11" style="333" customWidth="1"/>
    <col min="15364" max="15364" width="11.28515625" style="333" customWidth="1"/>
    <col min="15365" max="15365" width="7.85546875" style="333" customWidth="1"/>
    <col min="15366" max="15605" width="11.42578125" style="333" customWidth="1"/>
    <col min="15606" max="15606" width="5.85546875" style="333" customWidth="1"/>
    <col min="15607" max="15607" width="6.5703125" style="333" customWidth="1"/>
    <col min="15608" max="15608" width="9.85546875" style="333" customWidth="1"/>
    <col min="15609" max="15609" width="11.42578125" style="333" customWidth="1"/>
    <col min="15610" max="15610" width="61.42578125" style="333" customWidth="1"/>
    <col min="15611" max="15611" width="8.85546875" style="333" customWidth="1"/>
    <col min="15612" max="15612" width="9.7109375" style="333" customWidth="1"/>
    <col min="15613" max="15613" width="11.28515625" style="333" customWidth="1"/>
    <col min="15614" max="15614" width="7.85546875" style="333"/>
    <col min="15615" max="15615" width="5.85546875" style="333" customWidth="1"/>
    <col min="15616" max="15616" width="6.5703125" style="333" customWidth="1"/>
    <col min="15617" max="15617" width="61.42578125" style="333" customWidth="1"/>
    <col min="15618" max="15619" width="11" style="333" customWidth="1"/>
    <col min="15620" max="15620" width="11.28515625" style="333" customWidth="1"/>
    <col min="15621" max="15621" width="7.85546875" style="333" customWidth="1"/>
    <col min="15622" max="15861" width="11.42578125" style="333" customWidth="1"/>
    <col min="15862" max="15862" width="5.85546875" style="333" customWidth="1"/>
    <col min="15863" max="15863" width="6.5703125" style="333" customWidth="1"/>
    <col min="15864" max="15864" width="9.85546875" style="333" customWidth="1"/>
    <col min="15865" max="15865" width="11.42578125" style="333" customWidth="1"/>
    <col min="15866" max="15866" width="61.42578125" style="333" customWidth="1"/>
    <col min="15867" max="15867" width="8.85546875" style="333" customWidth="1"/>
    <col min="15868" max="15868" width="9.7109375" style="333" customWidth="1"/>
    <col min="15869" max="15869" width="11.28515625" style="333" customWidth="1"/>
    <col min="15870" max="15870" width="7.85546875" style="333"/>
    <col min="15871" max="15871" width="5.85546875" style="333" customWidth="1"/>
    <col min="15872" max="15872" width="6.5703125" style="333" customWidth="1"/>
    <col min="15873" max="15873" width="61.42578125" style="333" customWidth="1"/>
    <col min="15874" max="15875" width="11" style="333" customWidth="1"/>
    <col min="15876" max="15876" width="11.28515625" style="333" customWidth="1"/>
    <col min="15877" max="15877" width="7.85546875" style="333" customWidth="1"/>
    <col min="15878" max="16117" width="11.42578125" style="333" customWidth="1"/>
    <col min="16118" max="16118" width="5.85546875" style="333" customWidth="1"/>
    <col min="16119" max="16119" width="6.5703125" style="333" customWidth="1"/>
    <col min="16120" max="16120" width="9.85546875" style="333" customWidth="1"/>
    <col min="16121" max="16121" width="11.42578125" style="333" customWidth="1"/>
    <col min="16122" max="16122" width="61.42578125" style="333" customWidth="1"/>
    <col min="16123" max="16123" width="8.85546875" style="333" customWidth="1"/>
    <col min="16124" max="16124" width="9.7109375" style="333" customWidth="1"/>
    <col min="16125" max="16125" width="11.28515625" style="333" customWidth="1"/>
    <col min="16126" max="16126" width="7.85546875" style="333"/>
    <col min="16127" max="16127" width="5.85546875" style="333" customWidth="1"/>
    <col min="16128" max="16128" width="6.5703125" style="333" customWidth="1"/>
    <col min="16129" max="16129" width="61.42578125" style="333" customWidth="1"/>
    <col min="16130" max="16131" width="11" style="333" customWidth="1"/>
    <col min="16132" max="16132" width="11.28515625" style="333" customWidth="1"/>
    <col min="16133" max="16133" width="7.85546875" style="333" customWidth="1"/>
    <col min="16134" max="16373" width="11.42578125" style="333" customWidth="1"/>
    <col min="16374" max="16374" width="5.85546875" style="333" customWidth="1"/>
    <col min="16375" max="16375" width="6.5703125" style="333" customWidth="1"/>
    <col min="16376" max="16376" width="9.85546875" style="333" customWidth="1"/>
    <col min="16377" max="16377" width="11.42578125" style="333" customWidth="1"/>
    <col min="16378" max="16378" width="61.42578125" style="333" customWidth="1"/>
    <col min="16379" max="16379" width="8.85546875" style="333" customWidth="1"/>
    <col min="16380" max="16380" width="9.7109375" style="333" customWidth="1"/>
    <col min="16381" max="16381" width="11.28515625" style="333" customWidth="1"/>
    <col min="16382" max="16384" width="7.85546875" style="333"/>
  </cols>
  <sheetData>
    <row r="1" spans="1:7" ht="6" customHeight="1"/>
    <row r="2" spans="1:7" ht="14.25">
      <c r="A2" s="446" t="s">
        <v>403</v>
      </c>
      <c r="B2" s="321"/>
      <c r="C2" s="321"/>
      <c r="D2" s="321"/>
      <c r="E2" s="321"/>
    </row>
    <row r="3" spans="1:7" ht="15" customHeight="1">
      <c r="A3" s="573" t="s">
        <v>373</v>
      </c>
      <c r="B3" s="573"/>
      <c r="C3" s="573"/>
      <c r="D3" s="573"/>
      <c r="E3" s="321"/>
      <c r="G3" s="334"/>
    </row>
    <row r="4" spans="1:7" ht="15">
      <c r="A4" s="577" t="s">
        <v>493</v>
      </c>
      <c r="B4" s="577"/>
      <c r="C4" s="577"/>
      <c r="D4" s="577"/>
      <c r="E4" s="79"/>
      <c r="F4" s="79"/>
      <c r="G4" s="79"/>
    </row>
    <row r="5" spans="1:7" ht="12.75" customHeight="1">
      <c r="A5" s="574" t="s">
        <v>374</v>
      </c>
      <c r="B5" s="574"/>
      <c r="C5" s="574"/>
      <c r="D5" s="574"/>
      <c r="E5" s="321"/>
    </row>
    <row r="6" spans="1:7">
      <c r="A6" s="335"/>
      <c r="B6" s="335"/>
      <c r="C6" s="335"/>
      <c r="D6" s="335"/>
      <c r="E6" s="298"/>
    </row>
    <row r="7" spans="1:7" ht="15">
      <c r="A7" s="399" t="s">
        <v>375</v>
      </c>
      <c r="B7" s="414" t="s">
        <v>240</v>
      </c>
      <c r="C7" s="414" t="s">
        <v>0</v>
      </c>
      <c r="D7" s="390" t="s">
        <v>376</v>
      </c>
      <c r="E7" s="298"/>
      <c r="F7" s="179" t="s">
        <v>149</v>
      </c>
    </row>
    <row r="8" spans="1:7" ht="15">
      <c r="A8" s="415" t="s">
        <v>377</v>
      </c>
      <c r="B8" s="416">
        <f>+B9+B26+B29</f>
        <v>166</v>
      </c>
      <c r="C8" s="417">
        <v>1</v>
      </c>
      <c r="D8" s="418">
        <f>+B8/$B$35*100000</f>
        <v>49.156055670713648</v>
      </c>
      <c r="E8" s="336"/>
    </row>
    <row r="9" spans="1:7" ht="15">
      <c r="A9" s="419" t="s">
        <v>378</v>
      </c>
      <c r="B9" s="420">
        <f>+SUM(B10:B25)</f>
        <v>121</v>
      </c>
      <c r="C9" s="421">
        <f>+B9/$B$8</f>
        <v>0.72891566265060237</v>
      </c>
      <c r="D9" s="422">
        <f>+B9/$B$35*100000</f>
        <v>35.830618892508141</v>
      </c>
      <c r="E9" s="298"/>
    </row>
    <row r="10" spans="1:7" ht="15" customHeight="1">
      <c r="A10" s="423" t="s">
        <v>379</v>
      </c>
      <c r="B10" s="424">
        <v>27</v>
      </c>
      <c r="C10" s="425">
        <f>+B10/$B$8</f>
        <v>0.16265060240963855</v>
      </c>
      <c r="D10" s="426">
        <f>+B10/$B$35*100000</f>
        <v>7.9952620669233045</v>
      </c>
      <c r="E10" s="298"/>
    </row>
    <row r="11" spans="1:7" ht="14.25">
      <c r="A11" s="427" t="s">
        <v>380</v>
      </c>
      <c r="B11" s="428">
        <v>18</v>
      </c>
      <c r="C11" s="429">
        <f t="shared" ref="C11:C25" si="0">+B11/$B$8</f>
        <v>0.10843373493975904</v>
      </c>
      <c r="D11" s="430">
        <f t="shared" ref="D11:D33" si="1">+B11/$B$35*100000</f>
        <v>5.3301747112822033</v>
      </c>
      <c r="E11" s="298"/>
    </row>
    <row r="12" spans="1:7" ht="14.25">
      <c r="A12" s="423" t="s">
        <v>381</v>
      </c>
      <c r="B12" s="424">
        <v>12</v>
      </c>
      <c r="C12" s="425">
        <f t="shared" si="0"/>
        <v>7.2289156626506021E-2</v>
      </c>
      <c r="D12" s="426">
        <f t="shared" si="1"/>
        <v>3.5534498075214689</v>
      </c>
      <c r="E12" s="298"/>
    </row>
    <row r="13" spans="1:7" ht="14.25">
      <c r="A13" s="427" t="s">
        <v>382</v>
      </c>
      <c r="B13" s="428">
        <v>10</v>
      </c>
      <c r="C13" s="429">
        <f t="shared" si="0"/>
        <v>6.0240963855421686E-2</v>
      </c>
      <c r="D13" s="430">
        <f t="shared" si="1"/>
        <v>2.961208172934557</v>
      </c>
      <c r="E13" s="298"/>
    </row>
    <row r="14" spans="1:7" ht="14.25">
      <c r="A14" s="431" t="s">
        <v>383</v>
      </c>
      <c r="B14" s="424">
        <v>6</v>
      </c>
      <c r="C14" s="425">
        <f t="shared" si="0"/>
        <v>3.614457831325301E-2</v>
      </c>
      <c r="D14" s="426">
        <f t="shared" si="1"/>
        <v>1.7767249037607344</v>
      </c>
      <c r="E14" s="298"/>
    </row>
    <row r="15" spans="1:7" ht="14.25">
      <c r="A15" s="432" t="s">
        <v>384</v>
      </c>
      <c r="B15" s="428">
        <v>6</v>
      </c>
      <c r="C15" s="429">
        <f t="shared" si="0"/>
        <v>3.614457831325301E-2</v>
      </c>
      <c r="D15" s="430">
        <f t="shared" si="1"/>
        <v>1.7767249037607344</v>
      </c>
      <c r="E15" s="298"/>
    </row>
    <row r="16" spans="1:7" ht="14.25">
      <c r="A16" s="431" t="s">
        <v>385</v>
      </c>
      <c r="B16" s="424">
        <v>5</v>
      </c>
      <c r="C16" s="425">
        <f t="shared" si="0"/>
        <v>3.0120481927710843E-2</v>
      </c>
      <c r="D16" s="426">
        <f t="shared" si="1"/>
        <v>1.4806040864672785</v>
      </c>
      <c r="E16" s="298"/>
    </row>
    <row r="17" spans="1:5" ht="14.25">
      <c r="A17" s="432" t="s">
        <v>386</v>
      </c>
      <c r="B17" s="428">
        <v>5</v>
      </c>
      <c r="C17" s="429">
        <f t="shared" si="0"/>
        <v>3.0120481927710843E-2</v>
      </c>
      <c r="D17" s="430">
        <f t="shared" si="1"/>
        <v>1.4806040864672785</v>
      </c>
      <c r="E17" s="298"/>
    </row>
    <row r="18" spans="1:5" ht="14.25">
      <c r="A18" s="433" t="s">
        <v>387</v>
      </c>
      <c r="B18" s="424">
        <v>5</v>
      </c>
      <c r="C18" s="425">
        <f t="shared" si="0"/>
        <v>3.0120481927710843E-2</v>
      </c>
      <c r="D18" s="426">
        <f t="shared" si="1"/>
        <v>1.4806040864672785</v>
      </c>
      <c r="E18" s="298"/>
    </row>
    <row r="19" spans="1:5" ht="14.25">
      <c r="A19" s="434" t="s">
        <v>388</v>
      </c>
      <c r="B19" s="428">
        <v>4</v>
      </c>
      <c r="C19" s="429">
        <f t="shared" si="0"/>
        <v>2.4096385542168676E-2</v>
      </c>
      <c r="D19" s="430">
        <f t="shared" si="1"/>
        <v>1.184483269173823</v>
      </c>
      <c r="E19" s="298"/>
    </row>
    <row r="20" spans="1:5" ht="14.25">
      <c r="A20" s="431" t="s">
        <v>389</v>
      </c>
      <c r="B20" s="424">
        <v>4</v>
      </c>
      <c r="C20" s="425">
        <f t="shared" si="0"/>
        <v>2.4096385542168676E-2</v>
      </c>
      <c r="D20" s="426">
        <f t="shared" si="1"/>
        <v>1.184483269173823</v>
      </c>
      <c r="E20" s="298"/>
    </row>
    <row r="21" spans="1:5" ht="14.25">
      <c r="A21" s="432" t="s">
        <v>390</v>
      </c>
      <c r="B21" s="428">
        <v>4</v>
      </c>
      <c r="C21" s="429">
        <f t="shared" si="0"/>
        <v>2.4096385542168676E-2</v>
      </c>
      <c r="D21" s="430">
        <f t="shared" si="1"/>
        <v>1.184483269173823</v>
      </c>
      <c r="E21" s="298"/>
    </row>
    <row r="22" spans="1:5" ht="14.25">
      <c r="A22" s="423" t="s">
        <v>391</v>
      </c>
      <c r="B22" s="424">
        <v>2</v>
      </c>
      <c r="C22" s="425">
        <f t="shared" si="0"/>
        <v>1.2048192771084338E-2</v>
      </c>
      <c r="D22" s="426">
        <f t="shared" si="1"/>
        <v>0.59224163458691148</v>
      </c>
      <c r="E22" s="298"/>
    </row>
    <row r="23" spans="1:5" ht="14.25">
      <c r="A23" s="432" t="s">
        <v>392</v>
      </c>
      <c r="B23" s="428">
        <v>2</v>
      </c>
      <c r="C23" s="429">
        <f t="shared" si="0"/>
        <v>1.2048192771084338E-2</v>
      </c>
      <c r="D23" s="430">
        <f t="shared" si="1"/>
        <v>0.59224163458691148</v>
      </c>
      <c r="E23" s="298"/>
    </row>
    <row r="24" spans="1:5" ht="14.25">
      <c r="A24" s="423" t="s">
        <v>393</v>
      </c>
      <c r="B24" s="424">
        <v>2</v>
      </c>
      <c r="C24" s="425">
        <f t="shared" si="0"/>
        <v>1.2048192771084338E-2</v>
      </c>
      <c r="D24" s="426">
        <f t="shared" si="1"/>
        <v>0.59224163458691148</v>
      </c>
      <c r="E24" s="298"/>
    </row>
    <row r="25" spans="1:5" ht="14.25">
      <c r="A25" s="432" t="s">
        <v>394</v>
      </c>
      <c r="B25" s="428">
        <v>9</v>
      </c>
      <c r="C25" s="429">
        <f t="shared" si="0"/>
        <v>5.4216867469879519E-2</v>
      </c>
      <c r="D25" s="430">
        <f t="shared" si="1"/>
        <v>2.6650873556411017</v>
      </c>
      <c r="E25" s="298"/>
    </row>
    <row r="26" spans="1:5" ht="15">
      <c r="A26" s="435" t="s">
        <v>395</v>
      </c>
      <c r="B26" s="436">
        <f>+SUM(B27:B28)</f>
        <v>38</v>
      </c>
      <c r="C26" s="437">
        <f>+B26/$B$8</f>
        <v>0.2289156626506024</v>
      </c>
      <c r="D26" s="438">
        <f t="shared" si="1"/>
        <v>11.252591057151317</v>
      </c>
      <c r="E26" s="298"/>
    </row>
    <row r="27" spans="1:5" ht="14.25">
      <c r="A27" s="432" t="s">
        <v>396</v>
      </c>
      <c r="B27" s="428">
        <v>4</v>
      </c>
      <c r="C27" s="429">
        <f>+B27/$B$8</f>
        <v>2.4096385542168676E-2</v>
      </c>
      <c r="D27" s="430">
        <f t="shared" si="1"/>
        <v>1.184483269173823</v>
      </c>
      <c r="E27" s="298"/>
    </row>
    <row r="28" spans="1:5" ht="14.25">
      <c r="A28" s="423" t="s">
        <v>397</v>
      </c>
      <c r="B28" s="424">
        <v>34</v>
      </c>
      <c r="C28" s="425">
        <f>+B28/$B$8</f>
        <v>0.20481927710843373</v>
      </c>
      <c r="D28" s="426">
        <f t="shared" si="1"/>
        <v>10.068107787977494</v>
      </c>
      <c r="E28" s="298"/>
    </row>
    <row r="29" spans="1:5" ht="15">
      <c r="A29" s="419" t="s">
        <v>398</v>
      </c>
      <c r="B29" s="439">
        <f>+SUM(B30)</f>
        <v>7</v>
      </c>
      <c r="C29" s="440">
        <f>+B29/$B$8</f>
        <v>4.2168674698795178E-2</v>
      </c>
      <c r="D29" s="441">
        <f t="shared" si="1"/>
        <v>2.0728457210541902</v>
      </c>
      <c r="E29" s="298"/>
    </row>
    <row r="30" spans="1:5" ht="14.25">
      <c r="A30" s="423" t="s">
        <v>399</v>
      </c>
      <c r="B30" s="424">
        <v>7</v>
      </c>
      <c r="C30" s="425">
        <f>+B30/$B$8</f>
        <v>4.2168674698795178E-2</v>
      </c>
      <c r="D30" s="426">
        <f t="shared" si="1"/>
        <v>2.0728457210541902</v>
      </c>
      <c r="E30" s="298"/>
    </row>
    <row r="31" spans="1:5" ht="15">
      <c r="A31" s="442" t="s">
        <v>400</v>
      </c>
      <c r="B31" s="443">
        <f>+SUM(B32)</f>
        <v>3</v>
      </c>
      <c r="C31" s="440">
        <f>+B31/$B$33</f>
        <v>1.7751479289940829E-2</v>
      </c>
      <c r="D31" s="422">
        <f t="shared" si="1"/>
        <v>0.88836245188036722</v>
      </c>
      <c r="E31" s="298"/>
    </row>
    <row r="32" spans="1:5" ht="14.25">
      <c r="A32" s="423" t="s">
        <v>401</v>
      </c>
      <c r="B32" s="424">
        <v>3</v>
      </c>
      <c r="C32" s="425">
        <f>+B32/$B$33</f>
        <v>1.7751479289940829E-2</v>
      </c>
      <c r="D32" s="426">
        <f t="shared" si="1"/>
        <v>0.88836245188036722</v>
      </c>
      <c r="E32" s="298"/>
    </row>
    <row r="33" spans="1:5" s="338" customFormat="1" ht="15">
      <c r="A33" s="442" t="s">
        <v>402</v>
      </c>
      <c r="B33" s="443">
        <f>+B8+B31</f>
        <v>169</v>
      </c>
      <c r="C33" s="440"/>
      <c r="D33" s="422">
        <f t="shared" si="1"/>
        <v>50.04441812259401</v>
      </c>
      <c r="E33" s="337"/>
    </row>
    <row r="34" spans="1:5">
      <c r="A34" s="578" t="s">
        <v>459</v>
      </c>
      <c r="B34" s="578"/>
      <c r="C34" s="578"/>
      <c r="D34" s="578"/>
      <c r="E34" s="298"/>
    </row>
    <row r="35" spans="1:5">
      <c r="A35" s="339" t="s">
        <v>404</v>
      </c>
      <c r="B35" s="340">
        <v>337700</v>
      </c>
      <c r="C35" s="341"/>
      <c r="D35" s="341"/>
      <c r="E35" s="298"/>
    </row>
    <row r="36" spans="1:5">
      <c r="A36" s="342" t="s">
        <v>405</v>
      </c>
      <c r="C36" s="343"/>
    </row>
    <row r="37" spans="1:5">
      <c r="A37" s="584" t="s">
        <v>478</v>
      </c>
      <c r="B37" s="584"/>
      <c r="C37" s="584"/>
      <c r="D37" s="584"/>
    </row>
    <row r="38" spans="1:5">
      <c r="A38" s="584" t="s">
        <v>479</v>
      </c>
      <c r="B38" s="584"/>
      <c r="C38" s="584"/>
      <c r="D38" s="584"/>
    </row>
    <row r="39" spans="1:5">
      <c r="A39" s="584" t="s">
        <v>480</v>
      </c>
      <c r="B39" s="584"/>
      <c r="C39" s="584"/>
      <c r="D39" s="584"/>
    </row>
    <row r="40" spans="1:5">
      <c r="A40" s="584" t="s">
        <v>481</v>
      </c>
      <c r="B40" s="584"/>
      <c r="C40" s="584"/>
      <c r="D40" s="584"/>
    </row>
    <row r="41" spans="1:5">
      <c r="A41" s="584" t="s">
        <v>482</v>
      </c>
      <c r="B41" s="584"/>
      <c r="C41" s="584"/>
      <c r="D41" s="584"/>
    </row>
    <row r="42" spans="1:5" s="444" customFormat="1">
      <c r="A42" s="591" t="s">
        <v>477</v>
      </c>
      <c r="B42" s="591"/>
      <c r="C42" s="591"/>
      <c r="D42" s="591"/>
    </row>
    <row r="43" spans="1:5" s="444" customFormat="1">
      <c r="A43" s="591" t="s">
        <v>486</v>
      </c>
      <c r="B43" s="591"/>
      <c r="C43" s="591"/>
      <c r="D43" s="591"/>
    </row>
    <row r="44" spans="1:5" s="444" customFormat="1">
      <c r="A44" s="591" t="s">
        <v>483</v>
      </c>
      <c r="B44" s="591"/>
      <c r="C44" s="591"/>
      <c r="D44" s="591"/>
    </row>
    <row r="45" spans="1:5" s="444" customFormat="1">
      <c r="A45" s="591" t="s">
        <v>484</v>
      </c>
      <c r="B45" s="591"/>
      <c r="C45" s="591"/>
      <c r="D45" s="591"/>
    </row>
    <row r="46" spans="1:5" s="444" customFormat="1">
      <c r="A46" s="591" t="s">
        <v>485</v>
      </c>
      <c r="B46" s="591"/>
      <c r="C46" s="591"/>
      <c r="D46" s="591"/>
    </row>
    <row r="47" spans="1:5" s="444" customFormat="1">
      <c r="A47" s="591" t="s">
        <v>469</v>
      </c>
      <c r="B47" s="591"/>
      <c r="C47" s="591"/>
      <c r="D47" s="591"/>
    </row>
    <row r="48" spans="1:5" s="444" customFormat="1">
      <c r="A48" s="591" t="s">
        <v>172</v>
      </c>
      <c r="B48" s="591"/>
      <c r="C48" s="591"/>
      <c r="D48" s="591"/>
    </row>
    <row r="49" spans="1:4" s="444" customFormat="1">
      <c r="A49" s="591" t="s">
        <v>172</v>
      </c>
      <c r="B49" s="591"/>
      <c r="C49" s="591"/>
      <c r="D49" s="591"/>
    </row>
    <row r="50" spans="1:4" s="444" customFormat="1"/>
  </sheetData>
  <mergeCells count="17">
    <mergeCell ref="A42:D42"/>
    <mergeCell ref="A3:D3"/>
    <mergeCell ref="A5:D5"/>
    <mergeCell ref="A4:D4"/>
    <mergeCell ref="A37:D37"/>
    <mergeCell ref="A38:D38"/>
    <mergeCell ref="A39:D39"/>
    <mergeCell ref="A40:D40"/>
    <mergeCell ref="A41:D41"/>
    <mergeCell ref="A34:D34"/>
    <mergeCell ref="A49:D49"/>
    <mergeCell ref="A43:D43"/>
    <mergeCell ref="A45:D45"/>
    <mergeCell ref="A46:D46"/>
    <mergeCell ref="A47:D47"/>
    <mergeCell ref="A48:D48"/>
    <mergeCell ref="A44:D44"/>
  </mergeCells>
  <hyperlinks>
    <hyperlink ref="F7" location="ÍNDICE!A33" display="ÍNDICE"/>
  </hyperlinks>
  <printOptions horizontalCentered="1"/>
  <pageMargins left="0" right="0" top="1.1811023622047245" bottom="0" header="0.19685039370078741" footer="0.19685039370078741"/>
  <pageSetup paperSize="9" scale="70" firstPageNumber="80" orientation="landscape" useFirstPageNumber="1" r:id="rId1"/>
  <headerFooter scaleWithDoc="0">
    <oddHeader>&amp;C&amp;10&amp;G</oddHeader>
    <oddFooter>&amp;C&amp;10&amp;P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L6" sqref="L6"/>
    </sheetView>
  </sheetViews>
  <sheetFormatPr baseColWidth="10" defaultRowHeight="12.75"/>
  <cols>
    <col min="1" max="1" width="11.7109375" style="350" customWidth="1"/>
    <col min="2" max="9" width="11.42578125" style="350"/>
    <col min="10" max="10" width="12.42578125" style="350" customWidth="1"/>
    <col min="11" max="256" width="11.42578125" style="350"/>
    <col min="257" max="257" width="8.7109375" style="350" customWidth="1"/>
    <col min="258" max="265" width="11.42578125" style="350"/>
    <col min="266" max="266" width="12.42578125" style="350" customWidth="1"/>
    <col min="267" max="512" width="11.42578125" style="350"/>
    <col min="513" max="513" width="8.7109375" style="350" customWidth="1"/>
    <col min="514" max="521" width="11.42578125" style="350"/>
    <col min="522" max="522" width="12.42578125" style="350" customWidth="1"/>
    <col min="523" max="768" width="11.42578125" style="350"/>
    <col min="769" max="769" width="8.7109375" style="350" customWidth="1"/>
    <col min="770" max="777" width="11.42578125" style="350"/>
    <col min="778" max="778" width="12.42578125" style="350" customWidth="1"/>
    <col min="779" max="1024" width="11.42578125" style="350"/>
    <col min="1025" max="1025" width="8.7109375" style="350" customWidth="1"/>
    <col min="1026" max="1033" width="11.42578125" style="350"/>
    <col min="1034" max="1034" width="12.42578125" style="350" customWidth="1"/>
    <col min="1035" max="1280" width="11.42578125" style="350"/>
    <col min="1281" max="1281" width="8.7109375" style="350" customWidth="1"/>
    <col min="1282" max="1289" width="11.42578125" style="350"/>
    <col min="1290" max="1290" width="12.42578125" style="350" customWidth="1"/>
    <col min="1291" max="1536" width="11.42578125" style="350"/>
    <col min="1537" max="1537" width="8.7109375" style="350" customWidth="1"/>
    <col min="1538" max="1545" width="11.42578125" style="350"/>
    <col min="1546" max="1546" width="12.42578125" style="350" customWidth="1"/>
    <col min="1547" max="1792" width="11.42578125" style="350"/>
    <col min="1793" max="1793" width="8.7109375" style="350" customWidth="1"/>
    <col min="1794" max="1801" width="11.42578125" style="350"/>
    <col min="1802" max="1802" width="12.42578125" style="350" customWidth="1"/>
    <col min="1803" max="2048" width="11.42578125" style="350"/>
    <col min="2049" max="2049" width="8.7109375" style="350" customWidth="1"/>
    <col min="2050" max="2057" width="11.42578125" style="350"/>
    <col min="2058" max="2058" width="12.42578125" style="350" customWidth="1"/>
    <col min="2059" max="2304" width="11.42578125" style="350"/>
    <col min="2305" max="2305" width="8.7109375" style="350" customWidth="1"/>
    <col min="2306" max="2313" width="11.42578125" style="350"/>
    <col min="2314" max="2314" width="12.42578125" style="350" customWidth="1"/>
    <col min="2315" max="2560" width="11.42578125" style="350"/>
    <col min="2561" max="2561" width="8.7109375" style="350" customWidth="1"/>
    <col min="2562" max="2569" width="11.42578125" style="350"/>
    <col min="2570" max="2570" width="12.42578125" style="350" customWidth="1"/>
    <col min="2571" max="2816" width="11.42578125" style="350"/>
    <col min="2817" max="2817" width="8.7109375" style="350" customWidth="1"/>
    <col min="2818" max="2825" width="11.42578125" style="350"/>
    <col min="2826" max="2826" width="12.42578125" style="350" customWidth="1"/>
    <col min="2827" max="3072" width="11.42578125" style="350"/>
    <col min="3073" max="3073" width="8.7109375" style="350" customWidth="1"/>
    <col min="3074" max="3081" width="11.42578125" style="350"/>
    <col min="3082" max="3082" width="12.42578125" style="350" customWidth="1"/>
    <col min="3083" max="3328" width="11.42578125" style="350"/>
    <col min="3329" max="3329" width="8.7109375" style="350" customWidth="1"/>
    <col min="3330" max="3337" width="11.42578125" style="350"/>
    <col min="3338" max="3338" width="12.42578125" style="350" customWidth="1"/>
    <col min="3339" max="3584" width="11.42578125" style="350"/>
    <col min="3585" max="3585" width="8.7109375" style="350" customWidth="1"/>
    <col min="3586" max="3593" width="11.42578125" style="350"/>
    <col min="3594" max="3594" width="12.42578125" style="350" customWidth="1"/>
    <col min="3595" max="3840" width="11.42578125" style="350"/>
    <col min="3841" max="3841" width="8.7109375" style="350" customWidth="1"/>
    <col min="3842" max="3849" width="11.42578125" style="350"/>
    <col min="3850" max="3850" width="12.42578125" style="350" customWidth="1"/>
    <col min="3851" max="4096" width="11.42578125" style="350"/>
    <col min="4097" max="4097" width="8.7109375" style="350" customWidth="1"/>
    <col min="4098" max="4105" width="11.42578125" style="350"/>
    <col min="4106" max="4106" width="12.42578125" style="350" customWidth="1"/>
    <col min="4107" max="4352" width="11.42578125" style="350"/>
    <col min="4353" max="4353" width="8.7109375" style="350" customWidth="1"/>
    <col min="4354" max="4361" width="11.42578125" style="350"/>
    <col min="4362" max="4362" width="12.42578125" style="350" customWidth="1"/>
    <col min="4363" max="4608" width="11.42578125" style="350"/>
    <col min="4609" max="4609" width="8.7109375" style="350" customWidth="1"/>
    <col min="4610" max="4617" width="11.42578125" style="350"/>
    <col min="4618" max="4618" width="12.42578125" style="350" customWidth="1"/>
    <col min="4619" max="4864" width="11.42578125" style="350"/>
    <col min="4865" max="4865" width="8.7109375" style="350" customWidth="1"/>
    <col min="4866" max="4873" width="11.42578125" style="350"/>
    <col min="4874" max="4874" width="12.42578125" style="350" customWidth="1"/>
    <col min="4875" max="5120" width="11.42578125" style="350"/>
    <col min="5121" max="5121" width="8.7109375" style="350" customWidth="1"/>
    <col min="5122" max="5129" width="11.42578125" style="350"/>
    <col min="5130" max="5130" width="12.42578125" style="350" customWidth="1"/>
    <col min="5131" max="5376" width="11.42578125" style="350"/>
    <col min="5377" max="5377" width="8.7109375" style="350" customWidth="1"/>
    <col min="5378" max="5385" width="11.42578125" style="350"/>
    <col min="5386" max="5386" width="12.42578125" style="350" customWidth="1"/>
    <col min="5387" max="5632" width="11.42578125" style="350"/>
    <col min="5633" max="5633" width="8.7109375" style="350" customWidth="1"/>
    <col min="5634" max="5641" width="11.42578125" style="350"/>
    <col min="5642" max="5642" width="12.42578125" style="350" customWidth="1"/>
    <col min="5643" max="5888" width="11.42578125" style="350"/>
    <col min="5889" max="5889" width="8.7109375" style="350" customWidth="1"/>
    <col min="5890" max="5897" width="11.42578125" style="350"/>
    <col min="5898" max="5898" width="12.42578125" style="350" customWidth="1"/>
    <col min="5899" max="6144" width="11.42578125" style="350"/>
    <col min="6145" max="6145" width="8.7109375" style="350" customWidth="1"/>
    <col min="6146" max="6153" width="11.42578125" style="350"/>
    <col min="6154" max="6154" width="12.42578125" style="350" customWidth="1"/>
    <col min="6155" max="6400" width="11.42578125" style="350"/>
    <col min="6401" max="6401" width="8.7109375" style="350" customWidth="1"/>
    <col min="6402" max="6409" width="11.42578125" style="350"/>
    <col min="6410" max="6410" width="12.42578125" style="350" customWidth="1"/>
    <col min="6411" max="6656" width="11.42578125" style="350"/>
    <col min="6657" max="6657" width="8.7109375" style="350" customWidth="1"/>
    <col min="6658" max="6665" width="11.42578125" style="350"/>
    <col min="6666" max="6666" width="12.42578125" style="350" customWidth="1"/>
    <col min="6667" max="6912" width="11.42578125" style="350"/>
    <col min="6913" max="6913" width="8.7109375" style="350" customWidth="1"/>
    <col min="6914" max="6921" width="11.42578125" style="350"/>
    <col min="6922" max="6922" width="12.42578125" style="350" customWidth="1"/>
    <col min="6923" max="7168" width="11.42578125" style="350"/>
    <col min="7169" max="7169" width="8.7109375" style="350" customWidth="1"/>
    <col min="7170" max="7177" width="11.42578125" style="350"/>
    <col min="7178" max="7178" width="12.42578125" style="350" customWidth="1"/>
    <col min="7179" max="7424" width="11.42578125" style="350"/>
    <col min="7425" max="7425" width="8.7109375" style="350" customWidth="1"/>
    <col min="7426" max="7433" width="11.42578125" style="350"/>
    <col min="7434" max="7434" width="12.42578125" style="350" customWidth="1"/>
    <col min="7435" max="7680" width="11.42578125" style="350"/>
    <col min="7681" max="7681" width="8.7109375" style="350" customWidth="1"/>
    <col min="7682" max="7689" width="11.42578125" style="350"/>
    <col min="7690" max="7690" width="12.42578125" style="350" customWidth="1"/>
    <col min="7691" max="7936" width="11.42578125" style="350"/>
    <col min="7937" max="7937" width="8.7109375" style="350" customWidth="1"/>
    <col min="7938" max="7945" width="11.42578125" style="350"/>
    <col min="7946" max="7946" width="12.42578125" style="350" customWidth="1"/>
    <col min="7947" max="8192" width="11.42578125" style="350"/>
    <col min="8193" max="8193" width="8.7109375" style="350" customWidth="1"/>
    <col min="8194" max="8201" width="11.42578125" style="350"/>
    <col min="8202" max="8202" width="12.42578125" style="350" customWidth="1"/>
    <col min="8203" max="8448" width="11.42578125" style="350"/>
    <col min="8449" max="8449" width="8.7109375" style="350" customWidth="1"/>
    <col min="8450" max="8457" width="11.42578125" style="350"/>
    <col min="8458" max="8458" width="12.42578125" style="350" customWidth="1"/>
    <col min="8459" max="8704" width="11.42578125" style="350"/>
    <col min="8705" max="8705" width="8.7109375" style="350" customWidth="1"/>
    <col min="8706" max="8713" width="11.42578125" style="350"/>
    <col min="8714" max="8714" width="12.42578125" style="350" customWidth="1"/>
    <col min="8715" max="8960" width="11.42578125" style="350"/>
    <col min="8961" max="8961" width="8.7109375" style="350" customWidth="1"/>
    <col min="8962" max="8969" width="11.42578125" style="350"/>
    <col min="8970" max="8970" width="12.42578125" style="350" customWidth="1"/>
    <col min="8971" max="9216" width="11.42578125" style="350"/>
    <col min="9217" max="9217" width="8.7109375" style="350" customWidth="1"/>
    <col min="9218" max="9225" width="11.42578125" style="350"/>
    <col min="9226" max="9226" width="12.42578125" style="350" customWidth="1"/>
    <col min="9227" max="9472" width="11.42578125" style="350"/>
    <col min="9473" max="9473" width="8.7109375" style="350" customWidth="1"/>
    <col min="9474" max="9481" width="11.42578125" style="350"/>
    <col min="9482" max="9482" width="12.42578125" style="350" customWidth="1"/>
    <col min="9483" max="9728" width="11.42578125" style="350"/>
    <col min="9729" max="9729" width="8.7109375" style="350" customWidth="1"/>
    <col min="9730" max="9737" width="11.42578125" style="350"/>
    <col min="9738" max="9738" width="12.42578125" style="350" customWidth="1"/>
    <col min="9739" max="9984" width="11.42578125" style="350"/>
    <col min="9985" max="9985" width="8.7109375" style="350" customWidth="1"/>
    <col min="9986" max="9993" width="11.42578125" style="350"/>
    <col min="9994" max="9994" width="12.42578125" style="350" customWidth="1"/>
    <col min="9995" max="10240" width="11.42578125" style="350"/>
    <col min="10241" max="10241" width="8.7109375" style="350" customWidth="1"/>
    <col min="10242" max="10249" width="11.42578125" style="350"/>
    <col min="10250" max="10250" width="12.42578125" style="350" customWidth="1"/>
    <col min="10251" max="10496" width="11.42578125" style="350"/>
    <col min="10497" max="10497" width="8.7109375" style="350" customWidth="1"/>
    <col min="10498" max="10505" width="11.42578125" style="350"/>
    <col min="10506" max="10506" width="12.42578125" style="350" customWidth="1"/>
    <col min="10507" max="10752" width="11.42578125" style="350"/>
    <col min="10753" max="10753" width="8.7109375" style="350" customWidth="1"/>
    <col min="10754" max="10761" width="11.42578125" style="350"/>
    <col min="10762" max="10762" width="12.42578125" style="350" customWidth="1"/>
    <col min="10763" max="11008" width="11.42578125" style="350"/>
    <col min="11009" max="11009" width="8.7109375" style="350" customWidth="1"/>
    <col min="11010" max="11017" width="11.42578125" style="350"/>
    <col min="11018" max="11018" width="12.42578125" style="350" customWidth="1"/>
    <col min="11019" max="11264" width="11.42578125" style="350"/>
    <col min="11265" max="11265" width="8.7109375" style="350" customWidth="1"/>
    <col min="11266" max="11273" width="11.42578125" style="350"/>
    <col min="11274" max="11274" width="12.42578125" style="350" customWidth="1"/>
    <col min="11275" max="11520" width="11.42578125" style="350"/>
    <col min="11521" max="11521" width="8.7109375" style="350" customWidth="1"/>
    <col min="11522" max="11529" width="11.42578125" style="350"/>
    <col min="11530" max="11530" width="12.42578125" style="350" customWidth="1"/>
    <col min="11531" max="11776" width="11.42578125" style="350"/>
    <col min="11777" max="11777" width="8.7109375" style="350" customWidth="1"/>
    <col min="11778" max="11785" width="11.42578125" style="350"/>
    <col min="11786" max="11786" width="12.42578125" style="350" customWidth="1"/>
    <col min="11787" max="12032" width="11.42578125" style="350"/>
    <col min="12033" max="12033" width="8.7109375" style="350" customWidth="1"/>
    <col min="12034" max="12041" width="11.42578125" style="350"/>
    <col min="12042" max="12042" width="12.42578125" style="350" customWidth="1"/>
    <col min="12043" max="12288" width="11.42578125" style="350"/>
    <col min="12289" max="12289" width="8.7109375" style="350" customWidth="1"/>
    <col min="12290" max="12297" width="11.42578125" style="350"/>
    <col min="12298" max="12298" width="12.42578125" style="350" customWidth="1"/>
    <col min="12299" max="12544" width="11.42578125" style="350"/>
    <col min="12545" max="12545" width="8.7109375" style="350" customWidth="1"/>
    <col min="12546" max="12553" width="11.42578125" style="350"/>
    <col min="12554" max="12554" width="12.42578125" style="350" customWidth="1"/>
    <col min="12555" max="12800" width="11.42578125" style="350"/>
    <col min="12801" max="12801" width="8.7109375" style="350" customWidth="1"/>
    <col min="12802" max="12809" width="11.42578125" style="350"/>
    <col min="12810" max="12810" width="12.42578125" style="350" customWidth="1"/>
    <col min="12811" max="13056" width="11.42578125" style="350"/>
    <col min="13057" max="13057" width="8.7109375" style="350" customWidth="1"/>
    <col min="13058" max="13065" width="11.42578125" style="350"/>
    <col min="13066" max="13066" width="12.42578125" style="350" customWidth="1"/>
    <col min="13067" max="13312" width="11.42578125" style="350"/>
    <col min="13313" max="13313" width="8.7109375" style="350" customWidth="1"/>
    <col min="13314" max="13321" width="11.42578125" style="350"/>
    <col min="13322" max="13322" width="12.42578125" style="350" customWidth="1"/>
    <col min="13323" max="13568" width="11.42578125" style="350"/>
    <col min="13569" max="13569" width="8.7109375" style="350" customWidth="1"/>
    <col min="13570" max="13577" width="11.42578125" style="350"/>
    <col min="13578" max="13578" width="12.42578125" style="350" customWidth="1"/>
    <col min="13579" max="13824" width="11.42578125" style="350"/>
    <col min="13825" max="13825" width="8.7109375" style="350" customWidth="1"/>
    <col min="13826" max="13833" width="11.42578125" style="350"/>
    <col min="13834" max="13834" width="12.42578125" style="350" customWidth="1"/>
    <col min="13835" max="14080" width="11.42578125" style="350"/>
    <col min="14081" max="14081" width="8.7109375" style="350" customWidth="1"/>
    <col min="14082" max="14089" width="11.42578125" style="350"/>
    <col min="14090" max="14090" width="12.42578125" style="350" customWidth="1"/>
    <col min="14091" max="14336" width="11.42578125" style="350"/>
    <col min="14337" max="14337" width="8.7109375" style="350" customWidth="1"/>
    <col min="14338" max="14345" width="11.42578125" style="350"/>
    <col min="14346" max="14346" width="12.42578125" style="350" customWidth="1"/>
    <col min="14347" max="14592" width="11.42578125" style="350"/>
    <col min="14593" max="14593" width="8.7109375" style="350" customWidth="1"/>
    <col min="14594" max="14601" width="11.42578125" style="350"/>
    <col min="14602" max="14602" width="12.42578125" style="350" customWidth="1"/>
    <col min="14603" max="14848" width="11.42578125" style="350"/>
    <col min="14849" max="14849" width="8.7109375" style="350" customWidth="1"/>
    <col min="14850" max="14857" width="11.42578125" style="350"/>
    <col min="14858" max="14858" width="12.42578125" style="350" customWidth="1"/>
    <col min="14859" max="15104" width="11.42578125" style="350"/>
    <col min="15105" max="15105" width="8.7109375" style="350" customWidth="1"/>
    <col min="15106" max="15113" width="11.42578125" style="350"/>
    <col min="15114" max="15114" width="12.42578125" style="350" customWidth="1"/>
    <col min="15115" max="15360" width="11.42578125" style="350"/>
    <col min="15361" max="15361" width="8.7109375" style="350" customWidth="1"/>
    <col min="15362" max="15369" width="11.42578125" style="350"/>
    <col min="15370" max="15370" width="12.42578125" style="350" customWidth="1"/>
    <col min="15371" max="15616" width="11.42578125" style="350"/>
    <col min="15617" max="15617" width="8.7109375" style="350" customWidth="1"/>
    <col min="15618" max="15625" width="11.42578125" style="350"/>
    <col min="15626" max="15626" width="12.42578125" style="350" customWidth="1"/>
    <col min="15627" max="15872" width="11.42578125" style="350"/>
    <col min="15873" max="15873" width="8.7109375" style="350" customWidth="1"/>
    <col min="15874" max="15881" width="11.42578125" style="350"/>
    <col min="15882" max="15882" width="12.42578125" style="350" customWidth="1"/>
    <col min="15883" max="16128" width="11.42578125" style="350"/>
    <col min="16129" max="16129" width="8.7109375" style="350" customWidth="1"/>
    <col min="16130" max="16137" width="11.42578125" style="350"/>
    <col min="16138" max="16138" width="12.42578125" style="350" customWidth="1"/>
    <col min="16139" max="16384" width="11.42578125" style="350"/>
  </cols>
  <sheetData>
    <row r="1" spans="1:15" ht="6" customHeight="1"/>
    <row r="2" spans="1:15" s="344" customFormat="1" ht="13.5" customHeight="1">
      <c r="A2" s="16" t="s">
        <v>2</v>
      </c>
      <c r="B2" s="351"/>
      <c r="C2" s="351"/>
      <c r="D2" s="351"/>
      <c r="E2" s="351"/>
      <c r="F2" s="351"/>
      <c r="G2" s="351"/>
      <c r="J2" s="345"/>
      <c r="K2" s="346"/>
      <c r="L2" s="347"/>
      <c r="N2" s="348"/>
      <c r="O2" s="348"/>
    </row>
    <row r="3" spans="1:15" s="344" customFormat="1" ht="15">
      <c r="A3" s="592" t="s">
        <v>406</v>
      </c>
      <c r="B3" s="592"/>
      <c r="C3" s="592"/>
      <c r="D3" s="592"/>
      <c r="E3" s="592"/>
      <c r="F3" s="592"/>
      <c r="G3" s="592"/>
      <c r="H3" s="592"/>
      <c r="I3" s="592"/>
      <c r="J3" s="592"/>
      <c r="K3" s="346"/>
      <c r="L3" s="348"/>
      <c r="M3" s="348"/>
      <c r="N3" s="348"/>
      <c r="O3" s="348"/>
    </row>
    <row r="4" spans="1:15" s="344" customFormat="1" ht="15" customHeight="1">
      <c r="A4" s="599" t="s">
        <v>202</v>
      </c>
      <c r="B4" s="599"/>
      <c r="C4" s="599"/>
      <c r="D4" s="599"/>
      <c r="E4" s="599"/>
      <c r="F4" s="599"/>
      <c r="G4" s="599"/>
      <c r="H4" s="599"/>
      <c r="I4" s="599"/>
      <c r="J4" s="599"/>
      <c r="K4" s="346"/>
      <c r="L4" s="348"/>
      <c r="M4" s="348"/>
      <c r="N4" s="348"/>
      <c r="O4" s="348"/>
    </row>
    <row r="5" spans="1:15" s="344" customFormat="1" ht="15" customHeight="1">
      <c r="A5" s="349"/>
      <c r="B5" s="349"/>
      <c r="C5" s="349"/>
      <c r="D5" s="349"/>
      <c r="E5" s="349"/>
      <c r="F5" s="349"/>
      <c r="G5" s="349"/>
      <c r="H5" s="345"/>
      <c r="I5" s="345"/>
      <c r="J5" s="345"/>
      <c r="K5" s="346"/>
      <c r="L5" s="348"/>
      <c r="M5" s="348"/>
      <c r="N5" s="348"/>
      <c r="O5" s="348"/>
    </row>
    <row r="6" spans="1:15" s="344" customFormat="1" ht="15" customHeight="1">
      <c r="A6" s="593" t="s">
        <v>5</v>
      </c>
      <c r="B6" s="594" t="s">
        <v>407</v>
      </c>
      <c r="C6" s="595"/>
      <c r="D6" s="596"/>
      <c r="E6" s="597" t="s">
        <v>408</v>
      </c>
      <c r="F6" s="597"/>
      <c r="G6" s="597"/>
      <c r="H6" s="598" t="s">
        <v>409</v>
      </c>
      <c r="I6" s="598"/>
      <c r="J6" s="598"/>
      <c r="K6" s="346"/>
      <c r="L6" s="179" t="s">
        <v>149</v>
      </c>
      <c r="M6" s="348"/>
      <c r="N6" s="348"/>
      <c r="O6" s="348"/>
    </row>
    <row r="7" spans="1:15" ht="15">
      <c r="A7" s="593"/>
      <c r="B7" s="356" t="s">
        <v>44</v>
      </c>
      <c r="C7" s="357" t="s">
        <v>60</v>
      </c>
      <c r="D7" s="357" t="s">
        <v>61</v>
      </c>
      <c r="E7" s="356" t="s">
        <v>44</v>
      </c>
      <c r="F7" s="357" t="s">
        <v>60</v>
      </c>
      <c r="G7" s="357" t="s">
        <v>61</v>
      </c>
      <c r="H7" s="356" t="s">
        <v>44</v>
      </c>
      <c r="I7" s="357" t="s">
        <v>60</v>
      </c>
      <c r="J7" s="357" t="s">
        <v>61</v>
      </c>
    </row>
    <row r="8" spans="1:15" ht="14.25">
      <c r="A8" s="60">
        <v>2000</v>
      </c>
      <c r="B8" s="352">
        <v>971142</v>
      </c>
      <c r="C8" s="353">
        <v>558125</v>
      </c>
      <c r="D8" s="353">
        <v>413017</v>
      </c>
      <c r="E8" s="352">
        <v>964900</v>
      </c>
      <c r="F8" s="353">
        <v>546669</v>
      </c>
      <c r="G8" s="353">
        <v>418231</v>
      </c>
      <c r="H8" s="352">
        <v>6242</v>
      </c>
      <c r="I8" s="354">
        <v>11456</v>
      </c>
      <c r="J8" s="354">
        <v>-5214</v>
      </c>
    </row>
    <row r="9" spans="1:15" ht="14.25">
      <c r="A9" s="60">
        <v>2001</v>
      </c>
      <c r="B9" s="352">
        <v>1064298</v>
      </c>
      <c r="C9" s="353">
        <v>619934</v>
      </c>
      <c r="D9" s="353">
        <v>444364</v>
      </c>
      <c r="E9" s="352">
        <v>1026848</v>
      </c>
      <c r="F9" s="353">
        <v>581395</v>
      </c>
      <c r="G9" s="353">
        <v>445453</v>
      </c>
      <c r="H9" s="352">
        <v>37450</v>
      </c>
      <c r="I9" s="354">
        <v>38539</v>
      </c>
      <c r="J9" s="354">
        <v>-1089</v>
      </c>
    </row>
    <row r="10" spans="1:15" ht="14.25">
      <c r="A10" s="60">
        <v>2002</v>
      </c>
      <c r="B10" s="352">
        <v>1144358</v>
      </c>
      <c r="C10" s="355">
        <v>663717</v>
      </c>
      <c r="D10" s="355">
        <v>480641</v>
      </c>
      <c r="E10" s="352">
        <v>1114157</v>
      </c>
      <c r="F10" s="355">
        <v>619809</v>
      </c>
      <c r="G10" s="355">
        <v>494348</v>
      </c>
      <c r="H10" s="352">
        <v>30201</v>
      </c>
      <c r="I10" s="354">
        <v>43908</v>
      </c>
      <c r="J10" s="354">
        <v>-13707</v>
      </c>
    </row>
    <row r="11" spans="1:15" ht="14.25">
      <c r="A11" s="60">
        <v>2003</v>
      </c>
      <c r="B11" s="352">
        <v>1246747</v>
      </c>
      <c r="C11" s="353">
        <v>720087</v>
      </c>
      <c r="D11" s="353">
        <v>526660</v>
      </c>
      <c r="E11" s="352">
        <v>1132907</v>
      </c>
      <c r="F11" s="353">
        <v>629618</v>
      </c>
      <c r="G11" s="353">
        <v>503289</v>
      </c>
      <c r="H11" s="352">
        <v>113840</v>
      </c>
      <c r="I11" s="354">
        <v>90469</v>
      </c>
      <c r="J11" s="354">
        <v>23371</v>
      </c>
    </row>
    <row r="12" spans="1:15" ht="14.25">
      <c r="A12" s="60">
        <v>2004</v>
      </c>
      <c r="B12" s="352">
        <v>1347839</v>
      </c>
      <c r="C12" s="353">
        <v>772228</v>
      </c>
      <c r="D12" s="353">
        <v>575611</v>
      </c>
      <c r="E12" s="352">
        <v>1245697</v>
      </c>
      <c r="F12" s="353">
        <v>700459</v>
      </c>
      <c r="G12" s="353">
        <v>545238</v>
      </c>
      <c r="H12" s="352">
        <v>102142</v>
      </c>
      <c r="I12" s="354">
        <v>71769</v>
      </c>
      <c r="J12" s="354">
        <v>30373</v>
      </c>
    </row>
    <row r="13" spans="1:15" ht="14.25">
      <c r="A13" s="60">
        <v>2005</v>
      </c>
      <c r="B13" s="352">
        <v>1456926</v>
      </c>
      <c r="C13" s="355">
        <v>766241</v>
      </c>
      <c r="D13" s="353">
        <v>690685</v>
      </c>
      <c r="E13" s="352">
        <v>1367156</v>
      </c>
      <c r="F13" s="355">
        <v>700964</v>
      </c>
      <c r="G13" s="353">
        <v>666192</v>
      </c>
      <c r="H13" s="352">
        <v>89770</v>
      </c>
      <c r="I13" s="354">
        <v>65277</v>
      </c>
      <c r="J13" s="354">
        <v>24493</v>
      </c>
    </row>
    <row r="14" spans="1:15" ht="14.25">
      <c r="A14" s="60">
        <v>2006</v>
      </c>
      <c r="B14" s="352">
        <v>1514822</v>
      </c>
      <c r="C14" s="353">
        <v>831128</v>
      </c>
      <c r="D14" s="353">
        <v>683694</v>
      </c>
      <c r="E14" s="352">
        <v>1512844</v>
      </c>
      <c r="F14" s="353">
        <v>825840</v>
      </c>
      <c r="G14" s="353">
        <v>687004</v>
      </c>
      <c r="H14" s="352">
        <v>1978</v>
      </c>
      <c r="I14" s="354">
        <v>5288</v>
      </c>
      <c r="J14" s="354">
        <v>-3310</v>
      </c>
    </row>
    <row r="15" spans="1:15" ht="14.25">
      <c r="A15" s="60">
        <v>2007</v>
      </c>
      <c r="B15" s="352">
        <v>1695379</v>
      </c>
      <c r="C15" s="353">
        <v>932449</v>
      </c>
      <c r="D15" s="353">
        <v>762930</v>
      </c>
      <c r="E15" s="352">
        <v>1698881</v>
      </c>
      <c r="F15" s="353">
        <v>928997</v>
      </c>
      <c r="G15" s="353">
        <v>769884</v>
      </c>
      <c r="H15" s="352">
        <v>-3502</v>
      </c>
      <c r="I15" s="354">
        <v>3452</v>
      </c>
      <c r="J15" s="354">
        <v>-6954</v>
      </c>
    </row>
    <row r="16" spans="1:15" ht="14.25">
      <c r="A16" s="60">
        <v>2008</v>
      </c>
      <c r="B16" s="352">
        <v>1757235</v>
      </c>
      <c r="C16" s="353">
        <v>967695</v>
      </c>
      <c r="D16" s="353">
        <v>789540</v>
      </c>
      <c r="E16" s="352">
        <v>1767097</v>
      </c>
      <c r="F16" s="353">
        <v>968537</v>
      </c>
      <c r="G16" s="353">
        <v>798560</v>
      </c>
      <c r="H16" s="352">
        <v>-9862</v>
      </c>
      <c r="I16" s="354">
        <v>-842</v>
      </c>
      <c r="J16" s="354">
        <v>-9020</v>
      </c>
    </row>
    <row r="17" spans="1:10" ht="14.25">
      <c r="A17" s="60">
        <v>2009</v>
      </c>
      <c r="B17" s="352">
        <v>1788791</v>
      </c>
      <c r="C17" s="353">
        <v>982468</v>
      </c>
      <c r="D17" s="353">
        <v>806323</v>
      </c>
      <c r="E17" s="352">
        <v>1742611</v>
      </c>
      <c r="F17" s="353">
        <v>950768</v>
      </c>
      <c r="G17" s="353">
        <v>791843</v>
      </c>
      <c r="H17" s="352">
        <v>46180</v>
      </c>
      <c r="I17" s="354">
        <v>31700</v>
      </c>
      <c r="J17" s="354">
        <v>14480</v>
      </c>
    </row>
    <row r="18" spans="1:10" ht="14.25">
      <c r="A18" s="60">
        <v>2010</v>
      </c>
      <c r="B18" s="352">
        <v>1940506</v>
      </c>
      <c r="C18" s="353">
        <v>1059326</v>
      </c>
      <c r="D18" s="353">
        <v>881180</v>
      </c>
      <c r="E18" s="352">
        <v>1904307</v>
      </c>
      <c r="F18" s="353">
        <v>1035165</v>
      </c>
      <c r="G18" s="353">
        <v>869142</v>
      </c>
      <c r="H18" s="352">
        <v>36199</v>
      </c>
      <c r="I18" s="354">
        <v>24161</v>
      </c>
      <c r="J18" s="354">
        <v>12038</v>
      </c>
    </row>
    <row r="19" spans="1:10" ht="14.25">
      <c r="A19" s="60">
        <v>2011</v>
      </c>
      <c r="B19" s="352">
        <v>2168580</v>
      </c>
      <c r="C19" s="353">
        <v>1183914</v>
      </c>
      <c r="D19" s="353">
        <v>984666</v>
      </c>
      <c r="E19" s="352">
        <v>2108567</v>
      </c>
      <c r="F19" s="353">
        <v>1146803</v>
      </c>
      <c r="G19" s="353">
        <v>961764</v>
      </c>
      <c r="H19" s="352">
        <v>60013</v>
      </c>
      <c r="I19" s="354">
        <v>37111</v>
      </c>
      <c r="J19" s="354">
        <v>22902</v>
      </c>
    </row>
    <row r="20" spans="1:10" ht="14.25">
      <c r="A20" s="60">
        <v>2012</v>
      </c>
      <c r="B20" s="352">
        <v>2297211</v>
      </c>
      <c r="C20" s="353">
        <v>1255929</v>
      </c>
      <c r="D20" s="353">
        <v>1041282</v>
      </c>
      <c r="E20" s="352">
        <v>2240008</v>
      </c>
      <c r="F20" s="353">
        <v>1220487</v>
      </c>
      <c r="G20" s="353">
        <v>1019521</v>
      </c>
      <c r="H20" s="352">
        <v>57203</v>
      </c>
      <c r="I20" s="354">
        <v>35442</v>
      </c>
      <c r="J20" s="354">
        <v>21761</v>
      </c>
    </row>
    <row r="21" spans="1:10" ht="14.25">
      <c r="A21" s="60">
        <v>2013</v>
      </c>
      <c r="B21" s="352">
        <v>2507173</v>
      </c>
      <c r="C21" s="353">
        <v>1354395</v>
      </c>
      <c r="D21" s="353">
        <v>1152778</v>
      </c>
      <c r="E21" s="352">
        <v>2447510</v>
      </c>
      <c r="F21" s="353">
        <v>1314676</v>
      </c>
      <c r="G21" s="353">
        <v>1132834</v>
      </c>
      <c r="H21" s="352">
        <v>59663</v>
      </c>
      <c r="I21" s="354">
        <v>39719</v>
      </c>
      <c r="J21" s="354">
        <v>19944</v>
      </c>
    </row>
    <row r="22" spans="1:10" ht="14.25">
      <c r="A22" s="60">
        <v>2014</v>
      </c>
      <c r="B22" s="352">
        <v>2826666</v>
      </c>
      <c r="C22" s="353">
        <v>1528672</v>
      </c>
      <c r="D22" s="353">
        <v>1297994</v>
      </c>
      <c r="E22" s="352">
        <v>2759821</v>
      </c>
      <c r="F22" s="353">
        <v>1483662</v>
      </c>
      <c r="G22" s="353">
        <v>1276159</v>
      </c>
      <c r="H22" s="352">
        <v>66845</v>
      </c>
      <c r="I22" s="354">
        <v>45010</v>
      </c>
      <c r="J22" s="354">
        <v>21835</v>
      </c>
    </row>
    <row r="23" spans="1:10">
      <c r="A23" s="64" t="s">
        <v>490</v>
      </c>
    </row>
  </sheetData>
  <mergeCells count="6">
    <mergeCell ref="A3:J3"/>
    <mergeCell ref="A6:A7"/>
    <mergeCell ref="B6:D6"/>
    <mergeCell ref="E6:G6"/>
    <mergeCell ref="H6:J6"/>
    <mergeCell ref="A4:J4"/>
  </mergeCells>
  <hyperlinks>
    <hyperlink ref="L6" location="ÍNDICE!A37" display="ÍNDICE"/>
  </hyperlinks>
  <printOptions horizontalCentered="1"/>
  <pageMargins left="0" right="0" top="1.1811023622047245" bottom="0.78740157480314965" header="0" footer="0.19685039370078741"/>
  <pageSetup paperSize="9" firstPageNumber="15" orientation="landscape" useFirstPageNumber="1" r:id="rId1"/>
  <headerFooter scaleWithDoc="0">
    <oddHeader>&amp;C&amp;G</oddHeader>
    <oddFooter>&amp;C&amp;P</oddFooter>
  </headerFooter>
  <legacyDrawingHF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zoomScale="90" zoomScaleNormal="90" workbookViewId="0">
      <selection activeCell="J7" sqref="J7"/>
    </sheetView>
  </sheetViews>
  <sheetFormatPr baseColWidth="10" defaultRowHeight="14.25"/>
  <cols>
    <col min="1" max="1" width="17" style="16" customWidth="1"/>
    <col min="2" max="8" width="20.28515625" style="16" customWidth="1"/>
    <col min="9" max="11" width="12.7109375" style="16" customWidth="1"/>
    <col min="12" max="13" width="7.42578125" style="16" bestFit="1" customWidth="1"/>
    <col min="14" max="16" width="8.85546875" style="16" bestFit="1" customWidth="1"/>
    <col min="17" max="16384" width="11.42578125" style="16"/>
  </cols>
  <sheetData>
    <row r="1" spans="1:16" ht="6" customHeight="1"/>
    <row r="2" spans="1:16">
      <c r="A2" s="16" t="s">
        <v>410</v>
      </c>
    </row>
    <row r="3" spans="1:16" ht="15">
      <c r="A3" s="599" t="s">
        <v>203</v>
      </c>
      <c r="B3" s="599"/>
      <c r="C3" s="599"/>
      <c r="D3" s="599"/>
      <c r="E3" s="599"/>
      <c r="F3" s="599"/>
      <c r="G3" s="599"/>
      <c r="H3" s="599"/>
    </row>
    <row r="4" spans="1:16" ht="15">
      <c r="A4" s="599" t="s">
        <v>202</v>
      </c>
      <c r="B4" s="599"/>
      <c r="C4" s="599"/>
      <c r="D4" s="599"/>
      <c r="E4" s="599"/>
      <c r="F4" s="599"/>
      <c r="G4" s="599"/>
      <c r="H4" s="599"/>
    </row>
    <row r="5" spans="1:16">
      <c r="A5" s="603" t="s">
        <v>175</v>
      </c>
      <c r="B5" s="603"/>
      <c r="C5" s="603"/>
      <c r="D5" s="603"/>
      <c r="E5" s="603"/>
      <c r="F5" s="603"/>
      <c r="G5" s="603"/>
      <c r="H5" s="603"/>
    </row>
    <row r="6" spans="1:16" ht="15">
      <c r="A6" s="137"/>
      <c r="B6" s="2"/>
      <c r="C6" s="2"/>
      <c r="D6" s="2"/>
      <c r="E6" s="2"/>
      <c r="F6" s="138"/>
      <c r="G6" s="138"/>
      <c r="H6" s="138"/>
      <c r="I6" s="78"/>
      <c r="J6" s="78"/>
      <c r="K6" s="78"/>
      <c r="L6" s="78"/>
      <c r="M6" s="78"/>
      <c r="N6" s="78"/>
      <c r="O6" s="78"/>
      <c r="P6" s="78"/>
    </row>
    <row r="7" spans="1:16" s="93" customFormat="1">
      <c r="A7" s="604" t="s">
        <v>5</v>
      </c>
      <c r="B7" s="605" t="s">
        <v>51</v>
      </c>
      <c r="C7" s="605" t="s">
        <v>52</v>
      </c>
      <c r="D7" s="605" t="s">
        <v>53</v>
      </c>
      <c r="E7" s="605" t="s">
        <v>54</v>
      </c>
      <c r="F7" s="557" t="s">
        <v>201</v>
      </c>
      <c r="G7" s="605" t="s">
        <v>55</v>
      </c>
      <c r="H7" s="605"/>
      <c r="I7" s="226"/>
      <c r="J7" s="179" t="s">
        <v>149</v>
      </c>
      <c r="K7" s="226"/>
      <c r="L7" s="226"/>
      <c r="M7" s="226"/>
      <c r="N7" s="226"/>
      <c r="O7" s="226"/>
      <c r="P7" s="226"/>
    </row>
    <row r="8" spans="1:16" s="146" customFormat="1" ht="48" customHeight="1">
      <c r="A8" s="604"/>
      <c r="B8" s="605"/>
      <c r="C8" s="605"/>
      <c r="D8" s="605"/>
      <c r="E8" s="605"/>
      <c r="F8" s="557"/>
      <c r="G8" s="227" t="s">
        <v>56</v>
      </c>
      <c r="H8" s="227" t="s">
        <v>174</v>
      </c>
      <c r="J8" s="228"/>
      <c r="K8" s="228"/>
    </row>
    <row r="9" spans="1:16">
      <c r="A9" s="91">
        <v>2000</v>
      </c>
      <c r="B9" s="57">
        <v>344052</v>
      </c>
      <c r="C9" s="57">
        <v>519974</v>
      </c>
      <c r="D9" s="57">
        <v>627090</v>
      </c>
      <c r="E9" s="57">
        <v>444926</v>
      </c>
      <c r="F9" s="10">
        <v>41.494316989341016</v>
      </c>
      <c r="G9" s="10">
        <v>38.446144523653977</v>
      </c>
      <c r="H9" s="10">
        <v>44.528517365769865</v>
      </c>
      <c r="I9" s="139"/>
      <c r="J9" s="144"/>
      <c r="K9" s="144"/>
    </row>
    <row r="10" spans="1:16">
      <c r="A10" s="91">
        <v>2001</v>
      </c>
      <c r="B10" s="57">
        <v>423737</v>
      </c>
      <c r="C10" s="57">
        <v>562067</v>
      </c>
      <c r="D10" s="57">
        <v>640561</v>
      </c>
      <c r="E10" s="57">
        <v>464781</v>
      </c>
      <c r="F10" s="89">
        <v>43.861786914404718</v>
      </c>
      <c r="G10" s="89">
        <v>41.333626102497981</v>
      </c>
      <c r="H10" s="89">
        <v>46.379602974088634</v>
      </c>
      <c r="I10" s="139"/>
      <c r="J10" s="144"/>
      <c r="K10" s="144"/>
    </row>
    <row r="11" spans="1:16">
      <c r="A11" s="91">
        <v>2002</v>
      </c>
      <c r="B11" s="57">
        <v>461396</v>
      </c>
      <c r="C11" s="57">
        <v>626611</v>
      </c>
      <c r="D11" s="57">
        <v>682962</v>
      </c>
      <c r="E11" s="57">
        <v>487546</v>
      </c>
      <c r="F11" s="89">
        <v>47.856547743018361</v>
      </c>
      <c r="G11" s="89">
        <v>47.723419680057319</v>
      </c>
      <c r="H11" s="89">
        <v>47.98310140068341</v>
      </c>
      <c r="I11" s="139"/>
      <c r="J11" s="144"/>
      <c r="K11" s="144"/>
    </row>
    <row r="12" spans="1:16" s="140" customFormat="1">
      <c r="A12" s="91">
        <v>2003</v>
      </c>
      <c r="B12" s="57">
        <v>485971</v>
      </c>
      <c r="C12" s="57">
        <v>613106</v>
      </c>
      <c r="D12" s="57">
        <v>760776</v>
      </c>
      <c r="E12" s="57">
        <v>519801</v>
      </c>
      <c r="F12" s="89">
        <v>46.030447668187612</v>
      </c>
      <c r="G12" s="89">
        <v>45.703710839339145</v>
      </c>
      <c r="H12" s="89">
        <v>46.3417255118013</v>
      </c>
      <c r="I12" s="139"/>
      <c r="J12" s="144"/>
      <c r="K12" s="144"/>
    </row>
    <row r="13" spans="1:16" s="140" customFormat="1">
      <c r="A13" s="91">
        <v>2004</v>
      </c>
      <c r="B13" s="57">
        <v>528912</v>
      </c>
      <c r="C13" s="57">
        <v>603319</v>
      </c>
      <c r="D13" s="57">
        <v>818927</v>
      </c>
      <c r="E13" s="57">
        <v>642378</v>
      </c>
      <c r="F13" s="89">
        <v>44.519227044228202</v>
      </c>
      <c r="G13" s="89">
        <v>43.26994547935503</v>
      </c>
      <c r="H13" s="89">
        <v>45.712000076160464</v>
      </c>
      <c r="I13" s="139"/>
      <c r="J13" s="144"/>
      <c r="K13" s="144"/>
    </row>
    <row r="14" spans="1:16" s="140" customFormat="1">
      <c r="A14" s="91">
        <v>2005</v>
      </c>
      <c r="B14" s="57">
        <v>597038</v>
      </c>
      <c r="C14" s="57">
        <v>663601</v>
      </c>
      <c r="D14" s="57">
        <v>859888</v>
      </c>
      <c r="E14" s="57">
        <v>703555</v>
      </c>
      <c r="F14" s="89">
        <v>48.362847914450072</v>
      </c>
      <c r="G14" s="89">
        <v>49.94259572007411</v>
      </c>
      <c r="H14" s="89">
        <v>46.774497410778892</v>
      </c>
      <c r="I14" s="139"/>
      <c r="J14" s="144"/>
      <c r="K14" s="144"/>
    </row>
    <row r="15" spans="1:16">
      <c r="A15" s="91">
        <v>2006</v>
      </c>
      <c r="B15" s="57">
        <v>674267</v>
      </c>
      <c r="C15" s="57">
        <v>733459</v>
      </c>
      <c r="D15" s="57">
        <v>840555</v>
      </c>
      <c r="E15" s="57">
        <v>779385</v>
      </c>
      <c r="F15" s="89">
        <v>52.522713494387169</v>
      </c>
      <c r="G15" s="89">
        <v>51.142376722239227</v>
      </c>
      <c r="H15" s="89">
        <v>53.913779360462108</v>
      </c>
      <c r="I15" s="139"/>
      <c r="J15" s="144"/>
      <c r="K15" s="144"/>
    </row>
    <row r="16" spans="1:16">
      <c r="A16" s="91">
        <v>2007</v>
      </c>
      <c r="B16" s="57">
        <v>757892</v>
      </c>
      <c r="C16" s="57">
        <v>800869</v>
      </c>
      <c r="D16" s="57">
        <v>937487</v>
      </c>
      <c r="E16" s="57">
        <v>898012</v>
      </c>
      <c r="F16" s="88">
        <v>56.339782913548532</v>
      </c>
      <c r="G16" s="89">
        <v>53.974479980535058</v>
      </c>
      <c r="H16" s="89">
        <v>58.728904489949208</v>
      </c>
      <c r="I16" s="139"/>
      <c r="J16" s="144"/>
      <c r="K16" s="144"/>
    </row>
    <row r="17" spans="1:12">
      <c r="A17" s="84">
        <v>2008</v>
      </c>
      <c r="B17" s="57">
        <v>767469</v>
      </c>
      <c r="C17" s="57">
        <v>817981</v>
      </c>
      <c r="D17" s="57">
        <v>989766</v>
      </c>
      <c r="E17" s="57">
        <v>949116</v>
      </c>
      <c r="F17" s="89">
        <v>56.51818736020838</v>
      </c>
      <c r="G17" s="89">
        <v>53.377583335130311</v>
      </c>
      <c r="H17" s="89">
        <v>59.697491479573223</v>
      </c>
      <c r="I17" s="139"/>
      <c r="J17" s="144"/>
      <c r="K17" s="144"/>
    </row>
    <row r="18" spans="1:12">
      <c r="A18" s="84">
        <v>2009</v>
      </c>
      <c r="B18" s="57">
        <v>820292</v>
      </c>
      <c r="C18" s="57">
        <v>813637</v>
      </c>
      <c r="D18" s="57">
        <v>968499</v>
      </c>
      <c r="E18" s="57">
        <v>928974</v>
      </c>
      <c r="F18" s="89">
        <v>55.204976472459293</v>
      </c>
      <c r="G18" s="89">
        <v>52.908661450420965</v>
      </c>
      <c r="H18" s="89">
        <v>57.534697827507308</v>
      </c>
      <c r="I18" s="139"/>
      <c r="J18" s="144"/>
      <c r="K18" s="144"/>
    </row>
    <row r="19" spans="1:12">
      <c r="A19" s="84">
        <v>2010</v>
      </c>
      <c r="B19" s="57">
        <v>893408</v>
      </c>
      <c r="C19" s="57">
        <v>898885</v>
      </c>
      <c r="D19" s="57">
        <v>1047098</v>
      </c>
      <c r="E19" s="57">
        <v>1005422</v>
      </c>
      <c r="F19" s="89">
        <v>59.876855054426294</v>
      </c>
      <c r="G19" s="89">
        <v>57.666707670744216</v>
      </c>
      <c r="H19" s="89">
        <v>62.12396097462679</v>
      </c>
      <c r="I19" s="139"/>
      <c r="J19" s="144"/>
      <c r="K19" s="144"/>
    </row>
    <row r="20" spans="1:12">
      <c r="A20" s="84">
        <v>2011</v>
      </c>
      <c r="B20" s="57">
        <v>1027543</v>
      </c>
      <c r="C20" s="57">
        <v>1022451</v>
      </c>
      <c r="D20" s="57">
        <v>1141037</v>
      </c>
      <c r="E20" s="57">
        <v>1086116</v>
      </c>
      <c r="F20" s="89">
        <v>66.973806779069704</v>
      </c>
      <c r="G20" s="89">
        <v>65.108839026569882</v>
      </c>
      <c r="H20" s="89">
        <v>68.871077461561512</v>
      </c>
      <c r="I20" s="139"/>
      <c r="J20" s="144"/>
      <c r="K20" s="144"/>
    </row>
    <row r="21" spans="1:12">
      <c r="A21" s="84">
        <v>2012</v>
      </c>
      <c r="B21" s="57">
        <v>1025310</v>
      </c>
      <c r="C21" s="57">
        <v>1022205</v>
      </c>
      <c r="D21" s="57">
        <v>1271901</v>
      </c>
      <c r="E21" s="57">
        <v>1217803</v>
      </c>
      <c r="F21" s="141">
        <v>65.859595271507786</v>
      </c>
      <c r="G21" s="142">
        <v>63.466231774155297</v>
      </c>
      <c r="H21" s="89">
        <v>68.295633127368063</v>
      </c>
      <c r="I21" s="139"/>
      <c r="J21" s="144"/>
      <c r="K21" s="144"/>
    </row>
    <row r="22" spans="1:12">
      <c r="A22" s="84">
        <v>2013</v>
      </c>
      <c r="B22" s="57">
        <v>1143116</v>
      </c>
      <c r="C22" s="57">
        <v>1137875</v>
      </c>
      <c r="D22" s="57">
        <v>1364057</v>
      </c>
      <c r="E22" s="57">
        <v>1309635</v>
      </c>
      <c r="F22" s="141">
        <v>72.132684963798795</v>
      </c>
      <c r="G22" s="142">
        <v>70.513898176286062</v>
      </c>
      <c r="H22" s="89">
        <v>73.781063941806067</v>
      </c>
      <c r="I22" s="139"/>
      <c r="J22" s="144"/>
      <c r="K22" s="144"/>
    </row>
    <row r="23" spans="1:12">
      <c r="A23" s="84">
        <v>2014</v>
      </c>
      <c r="B23" s="57">
        <v>1269675</v>
      </c>
      <c r="C23" s="57">
        <v>1278336</v>
      </c>
      <c r="D23" s="57">
        <v>1556991</v>
      </c>
      <c r="E23" s="57">
        <v>1481485</v>
      </c>
      <c r="F23" s="141">
        <v>79.759083563178365</v>
      </c>
      <c r="G23" s="142">
        <v>78.856179726935778</v>
      </c>
      <c r="H23" s="89">
        <v>80.678859462095588</v>
      </c>
      <c r="I23" s="139"/>
    </row>
    <row r="24" spans="1:12" s="229" customFormat="1" ht="12" customHeight="1">
      <c r="A24" s="606" t="s">
        <v>488</v>
      </c>
      <c r="B24" s="606"/>
      <c r="C24" s="606"/>
      <c r="D24" s="606"/>
      <c r="E24" s="606"/>
      <c r="F24" s="606"/>
      <c r="G24" s="606"/>
      <c r="H24" s="606"/>
    </row>
    <row r="25" spans="1:12" s="229" customFormat="1" ht="12" customHeight="1">
      <c r="A25" s="600" t="s">
        <v>487</v>
      </c>
      <c r="B25" s="600"/>
      <c r="C25" s="600"/>
      <c r="D25" s="600"/>
      <c r="E25" s="600"/>
      <c r="F25" s="600"/>
      <c r="G25" s="600"/>
      <c r="H25" s="600"/>
      <c r="I25" s="230"/>
      <c r="J25" s="230"/>
      <c r="K25" s="230"/>
      <c r="L25" s="230"/>
    </row>
    <row r="26" spans="1:12" s="229" customFormat="1" ht="12" customHeight="1">
      <c r="A26" s="600" t="s">
        <v>489</v>
      </c>
      <c r="B26" s="600"/>
      <c r="C26" s="600"/>
      <c r="D26" s="600"/>
      <c r="E26" s="600"/>
      <c r="F26" s="600"/>
      <c r="G26" s="600"/>
      <c r="H26" s="600"/>
      <c r="I26" s="230"/>
      <c r="J26" s="230"/>
      <c r="K26" s="230"/>
      <c r="L26" s="230"/>
    </row>
    <row r="27" spans="1:12" ht="36.75" customHeight="1">
      <c r="A27" s="601"/>
      <c r="B27" s="602"/>
      <c r="C27" s="602"/>
      <c r="D27" s="602"/>
      <c r="E27" s="602"/>
      <c r="F27" s="602"/>
      <c r="G27" s="602"/>
      <c r="H27" s="602"/>
    </row>
    <row r="28" spans="1:12">
      <c r="A28" s="145"/>
    </row>
    <row r="29" spans="1:12">
      <c r="A29" s="145"/>
    </row>
    <row r="30" spans="1:12">
      <c r="A30" s="83"/>
    </row>
    <row r="53" spans="1:1" ht="15">
      <c r="A53" s="143"/>
    </row>
  </sheetData>
  <mergeCells count="14">
    <mergeCell ref="A25:H25"/>
    <mergeCell ref="A27:H27"/>
    <mergeCell ref="A4:H4"/>
    <mergeCell ref="A3:H3"/>
    <mergeCell ref="A5:H5"/>
    <mergeCell ref="A7:A8"/>
    <mergeCell ref="B7:B8"/>
    <mergeCell ref="C7:C8"/>
    <mergeCell ref="D7:D8"/>
    <mergeCell ref="E7:E8"/>
    <mergeCell ref="F7:F8"/>
    <mergeCell ref="G7:H7"/>
    <mergeCell ref="A24:H24"/>
    <mergeCell ref="A26:H26"/>
  </mergeCells>
  <hyperlinks>
    <hyperlink ref="J7" location="ÍNDICE!A38" display="ÍNDICE"/>
  </hyperlinks>
  <printOptions horizontalCentered="1" verticalCentered="1"/>
  <pageMargins left="0.51181102362204722" right="0.51181102362204722" top="0.55118110236220474" bottom="0.35433070866141736" header="0.31496062992125984" footer="0"/>
  <pageSetup paperSize="9" orientation="landscape" r:id="rId1"/>
  <headerFooter scaleWithDoc="0" alignWithMargins="0">
    <oddHeader>&amp;R&amp;"Arial,Negrita"&amp;10Compendio estadístico 2013 - Población y migración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zoomScale="90" zoomScaleNormal="90" zoomScaleSheetLayoutView="90" workbookViewId="0">
      <selection activeCell="G7" sqref="G7"/>
    </sheetView>
  </sheetViews>
  <sheetFormatPr baseColWidth="10" defaultRowHeight="14.25"/>
  <cols>
    <col min="1" max="1" width="45.28515625" style="14" customWidth="1"/>
    <col min="2" max="4" width="19.5703125" style="14" customWidth="1"/>
    <col min="5" max="5" width="19.5703125" style="463" customWidth="1"/>
    <col min="6" max="6" width="10.5703125" style="14" customWidth="1"/>
    <col min="7" max="16384" width="11.42578125" style="14"/>
  </cols>
  <sheetData>
    <row r="1" spans="1:8" ht="6" customHeight="1">
      <c r="A1" s="462"/>
      <c r="B1" s="97"/>
      <c r="C1" s="97"/>
      <c r="D1" s="97"/>
    </row>
    <row r="2" spans="1:8">
      <c r="A2" s="97" t="s">
        <v>508</v>
      </c>
      <c r="B2" s="97"/>
      <c r="C2" s="97"/>
      <c r="D2" s="97"/>
    </row>
    <row r="3" spans="1:8" ht="15">
      <c r="A3" s="608" t="s">
        <v>509</v>
      </c>
      <c r="B3" s="608"/>
      <c r="C3" s="608"/>
      <c r="D3" s="608"/>
      <c r="E3" s="608"/>
      <c r="F3" s="464"/>
    </row>
    <row r="4" spans="1:8" ht="15">
      <c r="A4" s="608" t="s">
        <v>521</v>
      </c>
      <c r="B4" s="608"/>
      <c r="C4" s="608"/>
      <c r="D4" s="608"/>
      <c r="E4" s="608"/>
      <c r="F4" s="464"/>
    </row>
    <row r="5" spans="1:8" ht="15">
      <c r="A5" s="609" t="s">
        <v>76</v>
      </c>
      <c r="B5" s="609"/>
      <c r="C5" s="609"/>
      <c r="D5" s="609"/>
      <c r="E5" s="609"/>
      <c r="F5" s="465"/>
    </row>
    <row r="6" spans="1:8" ht="15">
      <c r="A6" s="465"/>
      <c r="B6" s="465"/>
      <c r="C6" s="465"/>
      <c r="D6" s="465"/>
      <c r="E6" s="465"/>
      <c r="F6" s="465"/>
    </row>
    <row r="7" spans="1:8" s="468" customFormat="1" ht="32.25">
      <c r="A7" s="466" t="s">
        <v>510</v>
      </c>
      <c r="B7" s="466" t="s">
        <v>511</v>
      </c>
      <c r="C7" s="467" t="s">
        <v>512</v>
      </c>
      <c r="D7" s="467" t="s">
        <v>513</v>
      </c>
      <c r="E7" s="467" t="s">
        <v>514</v>
      </c>
      <c r="G7" s="179" t="s">
        <v>149</v>
      </c>
      <c r="H7" s="202"/>
    </row>
    <row r="8" spans="1:8">
      <c r="A8" s="455">
        <v>2000</v>
      </c>
      <c r="B8" s="57">
        <v>74875</v>
      </c>
      <c r="C8" s="469">
        <v>5.9750814167187372</v>
      </c>
      <c r="D8" s="470">
        <v>10796</v>
      </c>
      <c r="E8" s="12">
        <v>8.615289345562001</v>
      </c>
      <c r="F8" s="471"/>
      <c r="G8" s="471"/>
    </row>
    <row r="9" spans="1:8">
      <c r="A9" s="455">
        <v>2001</v>
      </c>
      <c r="B9" s="57">
        <v>67741</v>
      </c>
      <c r="C9" s="469">
        <v>5.2862760264678235</v>
      </c>
      <c r="D9" s="470">
        <v>11068</v>
      </c>
      <c r="E9" s="12">
        <v>8.6370887735560249</v>
      </c>
      <c r="F9" s="471"/>
      <c r="G9" s="471"/>
    </row>
    <row r="10" spans="1:8">
      <c r="A10" s="455">
        <v>2002</v>
      </c>
      <c r="B10" s="57">
        <v>66208</v>
      </c>
      <c r="C10" s="469">
        <v>5.0565443520298237</v>
      </c>
      <c r="D10" s="470">
        <v>10987</v>
      </c>
      <c r="E10" s="12">
        <v>8.3911691632056051</v>
      </c>
      <c r="F10" s="471"/>
      <c r="G10" s="471"/>
    </row>
    <row r="11" spans="1:8">
      <c r="A11" s="455">
        <v>2003</v>
      </c>
      <c r="B11" s="57">
        <v>65393</v>
      </c>
      <c r="C11" s="469">
        <v>4.9095410326530686</v>
      </c>
      <c r="D11" s="470">
        <v>10912</v>
      </c>
      <c r="E11" s="12">
        <v>8.1924535880461651</v>
      </c>
      <c r="F11" s="471"/>
      <c r="G11" s="471"/>
    </row>
    <row r="12" spans="1:8">
      <c r="A12" s="455">
        <v>2004</v>
      </c>
      <c r="B12" s="57">
        <v>63299</v>
      </c>
      <c r="C12" s="469">
        <v>4.6708665775031131</v>
      </c>
      <c r="D12" s="470">
        <v>11251</v>
      </c>
      <c r="E12" s="12">
        <v>8.3021722086427161</v>
      </c>
      <c r="F12" s="471"/>
      <c r="G12" s="471"/>
    </row>
    <row r="13" spans="1:8" s="473" customFormat="1">
      <c r="A13" s="455">
        <v>2005</v>
      </c>
      <c r="B13" s="57">
        <v>66612</v>
      </c>
      <c r="C13" s="469">
        <v>4.8546431142770246</v>
      </c>
      <c r="D13" s="470">
        <v>11725</v>
      </c>
      <c r="E13" s="12">
        <v>8.5451105679003962</v>
      </c>
      <c r="F13" s="472"/>
      <c r="G13" s="472"/>
    </row>
    <row r="14" spans="1:8" s="473" customFormat="1">
      <c r="A14" s="455">
        <v>2006</v>
      </c>
      <c r="B14" s="57">
        <v>74036</v>
      </c>
      <c r="C14" s="469">
        <v>5.3016891418203995</v>
      </c>
      <c r="D14" s="470">
        <v>13981</v>
      </c>
      <c r="E14" s="12">
        <v>10.011739679587093</v>
      </c>
      <c r="F14" s="472"/>
      <c r="G14" s="472"/>
    </row>
    <row r="15" spans="1:8" s="473" customFormat="1">
      <c r="A15" s="455">
        <v>2007</v>
      </c>
      <c r="B15" s="57">
        <v>76154</v>
      </c>
      <c r="C15" s="469">
        <v>5.3573054119941901</v>
      </c>
      <c r="D15" s="470">
        <v>14942</v>
      </c>
      <c r="E15" s="12">
        <v>10.511444896659032</v>
      </c>
      <c r="F15" s="472"/>
      <c r="G15" s="472"/>
    </row>
    <row r="16" spans="1:8" s="473" customFormat="1">
      <c r="A16" s="455">
        <v>2008</v>
      </c>
      <c r="B16" s="57">
        <v>76354</v>
      </c>
      <c r="C16" s="469">
        <v>5.2756600430833362</v>
      </c>
      <c r="D16" s="470">
        <v>17111</v>
      </c>
      <c r="E16" s="12">
        <v>11.82280155554378</v>
      </c>
      <c r="F16" s="472"/>
      <c r="G16" s="472"/>
    </row>
    <row r="17" spans="1:9">
      <c r="A17" s="455">
        <v>2009</v>
      </c>
      <c r="B17" s="57">
        <v>76892</v>
      </c>
      <c r="C17" s="469">
        <v>5.2170944179288057</v>
      </c>
      <c r="D17" s="470">
        <v>17117</v>
      </c>
      <c r="E17" s="12">
        <v>11.613822654071603</v>
      </c>
      <c r="F17" s="471"/>
      <c r="G17" s="471"/>
    </row>
    <row r="18" spans="1:9">
      <c r="A18" s="455">
        <v>2010</v>
      </c>
      <c r="B18" s="57">
        <v>74800</v>
      </c>
      <c r="C18" s="469">
        <v>4.9826048471952333</v>
      </c>
      <c r="D18" s="470">
        <v>18231</v>
      </c>
      <c r="E18" s="12">
        <v>12.144100129574372</v>
      </c>
      <c r="F18" s="471"/>
      <c r="G18" s="471"/>
    </row>
    <row r="19" spans="1:9">
      <c r="A19" s="455">
        <v>2011</v>
      </c>
      <c r="B19" s="57">
        <v>73579</v>
      </c>
      <c r="C19" s="469">
        <v>4.8196595523865398</v>
      </c>
      <c r="D19" s="470">
        <v>21466</v>
      </c>
      <c r="E19" s="12">
        <v>14.060915743830369</v>
      </c>
      <c r="F19" s="471"/>
      <c r="G19" s="471"/>
    </row>
    <row r="20" spans="1:9">
      <c r="A20" s="455">
        <v>2012</v>
      </c>
      <c r="B20" s="57">
        <v>57753</v>
      </c>
      <c r="C20" s="469">
        <v>3.7209651740261385</v>
      </c>
      <c r="D20" s="470">
        <v>20299</v>
      </c>
      <c r="E20" s="12">
        <v>13.078432647231587</v>
      </c>
      <c r="F20" s="471"/>
      <c r="G20" s="471"/>
    </row>
    <row r="21" spans="1:9">
      <c r="A21" s="458">
        <v>2013</v>
      </c>
      <c r="B21" s="164">
        <v>53986</v>
      </c>
      <c r="C21" s="474">
        <v>3.4223048493513271</v>
      </c>
      <c r="D21" s="475">
        <v>21122</v>
      </c>
      <c r="E21" s="476">
        <v>13.389753459785636</v>
      </c>
      <c r="F21" s="471"/>
      <c r="G21" s="471"/>
    </row>
    <row r="22" spans="1:9">
      <c r="A22" s="455">
        <v>2014</v>
      </c>
      <c r="B22" s="57">
        <v>60328</v>
      </c>
      <c r="C22" s="469">
        <v>3.76</v>
      </c>
      <c r="D22" s="470">
        <v>24771</v>
      </c>
      <c r="E22" s="12">
        <v>15.46</v>
      </c>
      <c r="F22" s="471"/>
      <c r="G22" s="471"/>
    </row>
    <row r="23" spans="1:9" ht="15">
      <c r="A23" s="167" t="s">
        <v>8</v>
      </c>
      <c r="B23" s="477">
        <v>32289</v>
      </c>
      <c r="C23" s="478">
        <v>4.4811241544374489</v>
      </c>
      <c r="D23" s="477">
        <v>13197</v>
      </c>
      <c r="E23" s="86">
        <v>18.315028482180008</v>
      </c>
      <c r="F23" s="471"/>
      <c r="G23" s="471"/>
    </row>
    <row r="24" spans="1:9">
      <c r="A24" s="454" t="s">
        <v>9</v>
      </c>
      <c r="B24" s="479">
        <v>4099</v>
      </c>
      <c r="C24" s="469">
        <v>5.1484044216742921</v>
      </c>
      <c r="D24" s="480">
        <v>1680</v>
      </c>
      <c r="E24" s="12">
        <v>21.101047641895128</v>
      </c>
      <c r="F24" s="471"/>
      <c r="G24" s="471"/>
    </row>
    <row r="25" spans="1:9">
      <c r="A25" s="114" t="s">
        <v>57</v>
      </c>
      <c r="B25" s="479">
        <v>660</v>
      </c>
      <c r="C25" s="469">
        <v>3.3058513569017158</v>
      </c>
      <c r="D25" s="480">
        <v>204</v>
      </c>
      <c r="E25" s="12">
        <v>10.218086012241667</v>
      </c>
      <c r="F25" s="471"/>
      <c r="G25" s="471"/>
    </row>
    <row r="26" spans="1:9">
      <c r="A26" s="454" t="s">
        <v>11</v>
      </c>
      <c r="B26" s="479">
        <v>1103</v>
      </c>
      <c r="C26" s="469">
        <v>4.3448631742317705</v>
      </c>
      <c r="D26" s="480">
        <v>487</v>
      </c>
      <c r="E26" s="12">
        <v>19.183575393026949</v>
      </c>
      <c r="F26" s="471"/>
      <c r="G26" s="471"/>
    </row>
    <row r="27" spans="1:9">
      <c r="A27" s="454" t="s">
        <v>12</v>
      </c>
      <c r="B27" s="479">
        <v>536</v>
      </c>
      <c r="C27" s="469">
        <v>3.0073838005251701</v>
      </c>
      <c r="D27" s="480">
        <v>257</v>
      </c>
      <c r="E27" s="12">
        <v>14.419732028637476</v>
      </c>
      <c r="F27" s="471"/>
      <c r="G27" s="471"/>
      <c r="I27" s="481"/>
    </row>
    <row r="28" spans="1:9">
      <c r="A28" s="454" t="s">
        <v>13</v>
      </c>
      <c r="B28" s="479">
        <v>1944</v>
      </c>
      <c r="C28" s="469">
        <v>4.3111764588475587</v>
      </c>
      <c r="D28" s="480">
        <v>509</v>
      </c>
      <c r="E28" s="12">
        <v>11.288008320747981</v>
      </c>
      <c r="F28" s="471"/>
      <c r="G28" s="471"/>
      <c r="I28" s="482"/>
    </row>
    <row r="29" spans="1:9">
      <c r="A29" s="454" t="s">
        <v>14</v>
      </c>
      <c r="B29" s="479">
        <v>2681</v>
      </c>
      <c r="C29" s="469">
        <v>5.3972440033418225</v>
      </c>
      <c r="D29" s="480">
        <v>735</v>
      </c>
      <c r="E29" s="12">
        <v>14.796621941276534</v>
      </c>
      <c r="F29" s="471"/>
      <c r="G29" s="471"/>
      <c r="I29" s="481"/>
    </row>
    <row r="30" spans="1:9">
      <c r="A30" s="454" t="s">
        <v>15</v>
      </c>
      <c r="B30" s="479">
        <v>2208</v>
      </c>
      <c r="C30" s="469">
        <v>5.0311255320506394</v>
      </c>
      <c r="D30" s="480">
        <v>641</v>
      </c>
      <c r="E30" s="12">
        <v>14.605758451288315</v>
      </c>
      <c r="F30" s="471"/>
      <c r="G30" s="471"/>
      <c r="I30" s="481"/>
    </row>
    <row r="31" spans="1:9">
      <c r="A31" s="454" t="s">
        <v>16</v>
      </c>
      <c r="B31" s="479">
        <v>1964</v>
      </c>
      <c r="C31" s="469">
        <v>4.0078442736190389</v>
      </c>
      <c r="D31" s="480">
        <v>692</v>
      </c>
      <c r="E31" s="12">
        <v>14.121325037394982</v>
      </c>
      <c r="F31" s="471"/>
      <c r="G31" s="471"/>
      <c r="I31" s="481"/>
    </row>
    <row r="32" spans="1:9">
      <c r="A32" s="454" t="s">
        <v>17</v>
      </c>
      <c r="B32" s="479">
        <v>13268</v>
      </c>
      <c r="C32" s="469">
        <v>4.5886662571866514</v>
      </c>
      <c r="D32" s="480">
        <v>6510</v>
      </c>
      <c r="E32" s="12">
        <v>22.514483972177491</v>
      </c>
      <c r="F32" s="471"/>
      <c r="G32" s="471"/>
      <c r="I32" s="481"/>
    </row>
    <row r="33" spans="1:9" s="473" customFormat="1">
      <c r="A33" s="454" t="s">
        <v>18</v>
      </c>
      <c r="B33" s="479">
        <v>2447</v>
      </c>
      <c r="C33" s="469">
        <v>4.442370813605601</v>
      </c>
      <c r="D33" s="480">
        <v>920</v>
      </c>
      <c r="E33" s="12">
        <v>16.702007145554362</v>
      </c>
      <c r="F33" s="472"/>
      <c r="G33" s="472"/>
      <c r="I33" s="483"/>
    </row>
    <row r="34" spans="1:9" s="473" customFormat="1">
      <c r="A34" s="456" t="s">
        <v>19</v>
      </c>
      <c r="B34" s="484">
        <v>1379</v>
      </c>
      <c r="C34" s="469">
        <v>3.0057652277210458</v>
      </c>
      <c r="D34" s="480">
        <v>562</v>
      </c>
      <c r="E34" s="12">
        <v>12.249746613337402</v>
      </c>
      <c r="F34" s="472"/>
      <c r="G34" s="472"/>
      <c r="I34" s="483"/>
    </row>
    <row r="35" spans="1:9" s="473" customFormat="1" ht="15">
      <c r="A35" s="453" t="s">
        <v>20</v>
      </c>
      <c r="B35" s="477">
        <v>25161</v>
      </c>
      <c r="C35" s="478">
        <v>3.1783013008411682</v>
      </c>
      <c r="D35" s="477">
        <v>9957</v>
      </c>
      <c r="E35" s="86">
        <v>12.577539069383375</v>
      </c>
      <c r="F35" s="472"/>
      <c r="G35" s="472"/>
      <c r="I35" s="483"/>
    </row>
    <row r="36" spans="1:9" s="473" customFormat="1">
      <c r="A36" s="454" t="s">
        <v>21</v>
      </c>
      <c r="B36" s="479">
        <v>2181</v>
      </c>
      <c r="C36" s="469">
        <v>3.2912259628080904</v>
      </c>
      <c r="D36" s="480">
        <v>1244</v>
      </c>
      <c r="E36" s="12">
        <v>18.772513057007174</v>
      </c>
      <c r="F36" s="472"/>
      <c r="G36" s="472"/>
      <c r="I36" s="483"/>
    </row>
    <row r="37" spans="1:9">
      <c r="A37" s="454" t="s">
        <v>22</v>
      </c>
      <c r="B37" s="479">
        <v>925</v>
      </c>
      <c r="C37" s="469">
        <v>1.7044187747716539</v>
      </c>
      <c r="D37" s="480">
        <v>407</v>
      </c>
      <c r="E37" s="12">
        <v>7.4994426089952775</v>
      </c>
      <c r="F37" s="471"/>
      <c r="G37" s="471"/>
      <c r="I37" s="481"/>
    </row>
    <row r="38" spans="1:9">
      <c r="A38" s="454" t="s">
        <v>23</v>
      </c>
      <c r="B38" s="479">
        <v>15318</v>
      </c>
      <c r="C38" s="469">
        <v>3.8057814187529764</v>
      </c>
      <c r="D38" s="480">
        <v>6160</v>
      </c>
      <c r="E38" s="12">
        <v>15.304617795742484</v>
      </c>
      <c r="F38" s="471"/>
      <c r="G38" s="471"/>
    </row>
    <row r="39" spans="1:9">
      <c r="A39" s="454" t="s">
        <v>24</v>
      </c>
      <c r="B39" s="479">
        <v>1792</v>
      </c>
      <c r="C39" s="469">
        <v>2.0992898496055634</v>
      </c>
      <c r="D39" s="480">
        <v>473</v>
      </c>
      <c r="E39" s="12">
        <v>5.5410943016932555</v>
      </c>
      <c r="F39" s="471"/>
      <c r="G39" s="471"/>
    </row>
    <row r="40" spans="1:9">
      <c r="A40" s="454" t="s">
        <v>25</v>
      </c>
      <c r="B40" s="479">
        <v>3678</v>
      </c>
      <c r="C40" s="469">
        <v>2.4818818575650838</v>
      </c>
      <c r="D40" s="480">
        <v>1410</v>
      </c>
      <c r="E40" s="12">
        <v>9.5145552451516249</v>
      </c>
      <c r="F40" s="471"/>
      <c r="G40" s="471"/>
    </row>
    <row r="41" spans="1:9">
      <c r="A41" s="454" t="s">
        <v>26</v>
      </c>
      <c r="B41" s="479">
        <v>1267</v>
      </c>
      <c r="C41" s="469">
        <v>3.6135575431231177</v>
      </c>
      <c r="D41" s="480">
        <v>263</v>
      </c>
      <c r="E41" s="12">
        <v>7.5009126585744275</v>
      </c>
      <c r="F41" s="471"/>
      <c r="G41" s="471"/>
    </row>
    <row r="42" spans="1:9" ht="15">
      <c r="A42" s="115" t="s">
        <v>27</v>
      </c>
      <c r="B42" s="477">
        <v>2617</v>
      </c>
      <c r="C42" s="478">
        <v>3.1165076060886814</v>
      </c>
      <c r="D42" s="477">
        <v>791</v>
      </c>
      <c r="E42" s="86">
        <v>9.419784166664682</v>
      </c>
      <c r="F42" s="471"/>
      <c r="G42" s="471"/>
    </row>
    <row r="43" spans="1:9">
      <c r="A43" s="116" t="s">
        <v>28</v>
      </c>
      <c r="B43" s="479">
        <v>423</v>
      </c>
      <c r="C43" s="469">
        <v>2.4777123042138682</v>
      </c>
      <c r="D43" s="480">
        <v>151</v>
      </c>
      <c r="E43" s="12">
        <v>8.8447886036948962</v>
      </c>
      <c r="F43" s="471"/>
      <c r="G43" s="471"/>
    </row>
    <row r="44" spans="1:9" s="98" customFormat="1">
      <c r="A44" s="116" t="s">
        <v>29</v>
      </c>
      <c r="B44" s="479">
        <v>407</v>
      </c>
      <c r="C44" s="469">
        <v>3.4648618737496273</v>
      </c>
      <c r="D44" s="480">
        <v>69</v>
      </c>
      <c r="E44" s="12">
        <v>5.8740901545141107</v>
      </c>
      <c r="F44" s="485"/>
      <c r="G44" s="485"/>
    </row>
    <row r="45" spans="1:9">
      <c r="A45" s="116" t="s">
        <v>30</v>
      </c>
      <c r="B45" s="479">
        <v>336</v>
      </c>
      <c r="C45" s="469">
        <v>3.4605996312813487</v>
      </c>
      <c r="D45" s="480">
        <v>132</v>
      </c>
      <c r="E45" s="12">
        <v>13.595212837176726</v>
      </c>
      <c r="F45" s="471"/>
      <c r="G45" s="471"/>
    </row>
    <row r="46" spans="1:9">
      <c r="A46" s="116" t="s">
        <v>31</v>
      </c>
      <c r="B46" s="479">
        <v>313</v>
      </c>
      <c r="C46" s="469">
        <v>2.9749175482117232</v>
      </c>
      <c r="D46" s="480">
        <v>105</v>
      </c>
      <c r="E46" s="12">
        <v>9.9797553534259063</v>
      </c>
      <c r="F46" s="471"/>
      <c r="G46" s="471"/>
    </row>
    <row r="47" spans="1:9">
      <c r="A47" s="116" t="s">
        <v>32</v>
      </c>
      <c r="B47" s="479">
        <v>694</v>
      </c>
      <c r="C47" s="469">
        <v>3.4586556096005103</v>
      </c>
      <c r="D47" s="480">
        <v>193</v>
      </c>
      <c r="E47" s="12">
        <v>9.6184514791483942</v>
      </c>
      <c r="F47" s="471"/>
      <c r="G47" s="471"/>
    </row>
    <row r="48" spans="1:9">
      <c r="A48" s="116" t="s">
        <v>33</v>
      </c>
      <c r="B48" s="479">
        <v>444</v>
      </c>
      <c r="C48" s="469">
        <v>2.988429930068047</v>
      </c>
      <c r="D48" s="480">
        <v>141</v>
      </c>
      <c r="E48" s="12">
        <v>9.4902842373782583</v>
      </c>
      <c r="F48" s="471"/>
      <c r="G48" s="471"/>
    </row>
    <row r="49" spans="1:7" ht="15">
      <c r="A49" s="127" t="s">
        <v>34</v>
      </c>
      <c r="B49" s="477">
        <v>173</v>
      </c>
      <c r="C49" s="478">
        <v>6.0224187147531856</v>
      </c>
      <c r="D49" s="486">
        <v>72</v>
      </c>
      <c r="E49" s="86">
        <v>25.064401587412103</v>
      </c>
      <c r="F49" s="471"/>
      <c r="G49" s="471"/>
    </row>
    <row r="50" spans="1:7">
      <c r="A50" s="114" t="s">
        <v>35</v>
      </c>
      <c r="B50" s="479">
        <v>173</v>
      </c>
      <c r="C50" s="469">
        <v>6.0224187147531856</v>
      </c>
      <c r="D50" s="487">
        <v>72</v>
      </c>
      <c r="E50" s="12">
        <v>25.064401587412103</v>
      </c>
      <c r="F50" s="471"/>
      <c r="G50" s="471"/>
    </row>
    <row r="51" spans="1:7" ht="15">
      <c r="A51" s="96" t="s">
        <v>36</v>
      </c>
      <c r="B51" s="488">
        <v>3</v>
      </c>
      <c r="C51" s="478">
        <v>8.1153461195119972E-2</v>
      </c>
      <c r="D51" s="477">
        <v>1</v>
      </c>
      <c r="E51" s="86">
        <v>0.27051153731706656</v>
      </c>
      <c r="F51" s="471"/>
      <c r="G51" s="471"/>
    </row>
    <row r="52" spans="1:7" ht="15">
      <c r="A52" s="489" t="s">
        <v>515</v>
      </c>
      <c r="B52" s="488">
        <v>85</v>
      </c>
      <c r="C52" s="490" t="s">
        <v>516</v>
      </c>
      <c r="D52" s="477">
        <v>753</v>
      </c>
      <c r="E52" s="490" t="s">
        <v>516</v>
      </c>
      <c r="F52" s="471"/>
      <c r="G52" s="471"/>
    </row>
    <row r="53" spans="1:7" s="473" customFormat="1" ht="12">
      <c r="A53" s="491" t="s">
        <v>517</v>
      </c>
      <c r="B53" s="6"/>
      <c r="C53" s="6"/>
      <c r="D53" s="6"/>
      <c r="E53" s="6"/>
      <c r="F53" s="492"/>
    </row>
    <row r="54" spans="1:7" s="473" customFormat="1" ht="11.25" customHeight="1">
      <c r="A54" s="610" t="s">
        <v>518</v>
      </c>
      <c r="B54" s="610"/>
      <c r="C54" s="610"/>
      <c r="D54" s="610"/>
      <c r="E54" s="610"/>
      <c r="F54" s="492"/>
    </row>
    <row r="55" spans="1:7" s="473" customFormat="1" ht="12">
      <c r="A55" s="607"/>
      <c r="B55" s="607"/>
      <c r="C55" s="607"/>
      <c r="D55" s="607"/>
      <c r="E55" s="607"/>
      <c r="F55" s="607"/>
    </row>
    <row r="56" spans="1:7" s="473" customFormat="1" ht="12">
      <c r="A56" s="607" t="s">
        <v>519</v>
      </c>
      <c r="B56" s="607"/>
      <c r="C56" s="607"/>
      <c r="D56" s="607"/>
      <c r="E56" s="607"/>
      <c r="F56" s="607"/>
    </row>
    <row r="57" spans="1:7" s="473" customFormat="1" ht="12">
      <c r="A57" s="493" t="s">
        <v>520</v>
      </c>
    </row>
    <row r="58" spans="1:7" s="473" customFormat="1" ht="12">
      <c r="A58" s="494"/>
    </row>
    <row r="59" spans="1:7">
      <c r="E59" s="14"/>
    </row>
    <row r="60" spans="1:7" ht="15">
      <c r="B60" s="495"/>
      <c r="C60" s="495"/>
      <c r="D60" s="495"/>
      <c r="E60" s="496"/>
    </row>
    <row r="61" spans="1:7" ht="15">
      <c r="A61" s="497"/>
      <c r="E61" s="14"/>
    </row>
    <row r="62" spans="1:7" ht="15">
      <c r="B62" s="495"/>
      <c r="C62" s="495"/>
      <c r="D62" s="498"/>
      <c r="E62" s="499"/>
    </row>
    <row r="63" spans="1:7">
      <c r="E63" s="14"/>
    </row>
    <row r="64" spans="1:7">
      <c r="E64" s="14"/>
    </row>
    <row r="65" spans="1:5" s="98" customFormat="1" ht="12.75">
      <c r="A65" s="500"/>
      <c r="B65" s="501"/>
      <c r="C65" s="501"/>
      <c r="D65" s="501"/>
      <c r="E65" s="502"/>
    </row>
    <row r="66" spans="1:5">
      <c r="A66" s="8"/>
      <c r="B66" s="8"/>
      <c r="C66" s="8"/>
      <c r="D66" s="8"/>
      <c r="E66" s="13"/>
    </row>
    <row r="67" spans="1:5">
      <c r="A67" s="8"/>
      <c r="B67" s="8"/>
      <c r="C67" s="8"/>
      <c r="D67" s="8"/>
      <c r="E67" s="13"/>
    </row>
    <row r="68" spans="1:5">
      <c r="A68" s="8"/>
      <c r="B68" s="8"/>
      <c r="C68" s="8"/>
      <c r="D68" s="8"/>
      <c r="E68" s="13"/>
    </row>
    <row r="69" spans="1:5" ht="15">
      <c r="A69" s="97"/>
      <c r="B69" s="11"/>
      <c r="C69" s="11"/>
      <c r="D69" s="11"/>
      <c r="E69" s="13"/>
    </row>
    <row r="72" spans="1:5" ht="15">
      <c r="A72" s="11"/>
    </row>
    <row r="76" spans="1:5" s="473" customFormat="1" ht="12">
      <c r="E76" s="457"/>
    </row>
    <row r="77" spans="1:5" s="473" customFormat="1" ht="12">
      <c r="E77" s="457"/>
    </row>
    <row r="78" spans="1:5" s="473" customFormat="1" ht="12">
      <c r="E78" s="457"/>
    </row>
    <row r="79" spans="1:5" s="473" customFormat="1" ht="12">
      <c r="E79" s="457"/>
    </row>
  </sheetData>
  <mergeCells count="6">
    <mergeCell ref="A56:F56"/>
    <mergeCell ref="A3:E3"/>
    <mergeCell ref="A4:E4"/>
    <mergeCell ref="A5:E5"/>
    <mergeCell ref="A54:E54"/>
    <mergeCell ref="A55:F55"/>
  </mergeCells>
  <hyperlinks>
    <hyperlink ref="G7" location="ÍNDICE!A42" display="ÍNDICE"/>
  </hyperlinks>
  <printOptions horizontalCentered="1" verticalCentered="1"/>
  <pageMargins left="0.51181102362204722" right="0.51181102362204722" top="0.55118110236220474" bottom="0.35433070866141736" header="0.31496062992125984" footer="0"/>
  <pageSetup paperSize="9" scale="57" orientation="landscape" r:id="rId1"/>
  <headerFooter scaleWithDoc="0" alignWithMargins="0">
    <oddHeader>&amp;R&amp;"Arial,Negrita"&amp;10Compendio estadístico 2013 - Población y migración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topLeftCell="D1" zoomScale="85" zoomScaleNormal="85" workbookViewId="0">
      <selection activeCell="V7" sqref="V7"/>
    </sheetView>
  </sheetViews>
  <sheetFormatPr baseColWidth="10" defaultRowHeight="12.75"/>
  <cols>
    <col min="1" max="1" width="17.42578125" style="31" customWidth="1"/>
    <col min="2" max="2" width="11.140625" style="31" bestFit="1" customWidth="1"/>
    <col min="3" max="8" width="13" style="31" bestFit="1" customWidth="1"/>
    <col min="9" max="9" width="12.5703125" style="31" bestFit="1" customWidth="1"/>
    <col min="10" max="10" width="13" style="31" bestFit="1" customWidth="1"/>
    <col min="11" max="17" width="11.140625" style="31" bestFit="1" customWidth="1"/>
    <col min="18" max="18" width="10.42578125" style="31" customWidth="1"/>
    <col min="19" max="19" width="11.42578125" style="31" bestFit="1" customWidth="1"/>
    <col min="20" max="20" width="14.42578125" style="31" bestFit="1" customWidth="1"/>
    <col min="21" max="21" width="7.7109375" style="31" customWidth="1"/>
    <col min="22" max="22" width="10.140625" style="31" bestFit="1" customWidth="1"/>
    <col min="23" max="23" width="9.28515625" style="31" bestFit="1" customWidth="1"/>
    <col min="24" max="24" width="9" style="31" customWidth="1"/>
    <col min="25" max="25" width="8.5703125" style="31" customWidth="1"/>
    <col min="26" max="16384" width="11.42578125" style="31"/>
  </cols>
  <sheetData>
    <row r="1" spans="1:22" ht="6" customHeight="1"/>
    <row r="2" spans="1:22" ht="14.25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 ht="15">
      <c r="A3" s="514" t="s">
        <v>159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1:22" s="17" customFormat="1" ht="15">
      <c r="A4" s="514" t="s">
        <v>180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2" ht="15" customHeight="1">
      <c r="A5" s="515" t="s">
        <v>77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</row>
    <row r="6" spans="1:22" ht="1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</row>
    <row r="7" spans="1:22" ht="22.5" customHeight="1">
      <c r="A7" s="516" t="s">
        <v>58</v>
      </c>
      <c r="B7" s="518" t="s">
        <v>83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6" t="s">
        <v>44</v>
      </c>
      <c r="V7" s="179" t="s">
        <v>149</v>
      </c>
    </row>
    <row r="8" spans="1:22" s="32" customFormat="1" ht="18.75" customHeight="1">
      <c r="A8" s="516"/>
      <c r="B8" s="21" t="s">
        <v>84</v>
      </c>
      <c r="C8" s="20" t="s">
        <v>85</v>
      </c>
      <c r="D8" s="20" t="s">
        <v>86</v>
      </c>
      <c r="E8" s="20" t="s">
        <v>87</v>
      </c>
      <c r="F8" s="20" t="s">
        <v>88</v>
      </c>
      <c r="G8" s="20" t="s">
        <v>89</v>
      </c>
      <c r="H8" s="20" t="s">
        <v>90</v>
      </c>
      <c r="I8" s="20" t="s">
        <v>91</v>
      </c>
      <c r="J8" s="21" t="s">
        <v>92</v>
      </c>
      <c r="K8" s="21" t="s">
        <v>93</v>
      </c>
      <c r="L8" s="21" t="s">
        <v>94</v>
      </c>
      <c r="M8" s="21" t="s">
        <v>95</v>
      </c>
      <c r="N8" s="21" t="s">
        <v>96</v>
      </c>
      <c r="O8" s="21" t="s">
        <v>97</v>
      </c>
      <c r="P8" s="21" t="s">
        <v>98</v>
      </c>
      <c r="Q8" s="21" t="s">
        <v>99</v>
      </c>
      <c r="R8" s="21" t="s">
        <v>100</v>
      </c>
      <c r="S8" s="21" t="s">
        <v>101</v>
      </c>
      <c r="T8" s="516"/>
    </row>
    <row r="9" spans="1:22" ht="18" customHeight="1">
      <c r="A9" s="23" t="s">
        <v>66</v>
      </c>
      <c r="B9" s="25">
        <v>338879</v>
      </c>
      <c r="C9" s="25">
        <v>1355579</v>
      </c>
      <c r="D9" s="25">
        <v>1660237</v>
      </c>
      <c r="E9" s="25">
        <v>1582267</v>
      </c>
      <c r="F9" s="25">
        <v>1472111</v>
      </c>
      <c r="G9" s="25">
        <v>1347944</v>
      </c>
      <c r="H9" s="25">
        <v>1238243</v>
      </c>
      <c r="I9" s="25">
        <v>1130672</v>
      </c>
      <c r="J9" s="25">
        <v>1009471</v>
      </c>
      <c r="K9" s="25">
        <v>892785</v>
      </c>
      <c r="L9" s="25">
        <v>787417</v>
      </c>
      <c r="M9" s="25">
        <v>676809</v>
      </c>
      <c r="N9" s="25">
        <v>558237</v>
      </c>
      <c r="O9" s="25">
        <v>445897</v>
      </c>
      <c r="P9" s="25">
        <v>347699</v>
      </c>
      <c r="Q9" s="25">
        <v>261706</v>
      </c>
      <c r="R9" s="25">
        <v>186427</v>
      </c>
      <c r="S9" s="25">
        <v>228593</v>
      </c>
      <c r="T9" s="25">
        <v>15520973</v>
      </c>
    </row>
    <row r="10" spans="1:22" ht="15">
      <c r="A10" s="26" t="s">
        <v>9</v>
      </c>
      <c r="B10" s="28">
        <v>16173</v>
      </c>
      <c r="C10" s="28">
        <v>63485</v>
      </c>
      <c r="D10" s="28">
        <v>78091</v>
      </c>
      <c r="E10" s="28">
        <v>76970</v>
      </c>
      <c r="F10" s="28">
        <v>76327</v>
      </c>
      <c r="G10" s="28">
        <v>73164</v>
      </c>
      <c r="H10" s="28">
        <v>65315</v>
      </c>
      <c r="I10" s="28">
        <v>55123</v>
      </c>
      <c r="J10" s="28">
        <v>46249</v>
      </c>
      <c r="K10" s="28">
        <v>40166</v>
      </c>
      <c r="L10" s="28">
        <v>35794</v>
      </c>
      <c r="M10" s="28">
        <v>31407</v>
      </c>
      <c r="N10" s="28">
        <v>26691</v>
      </c>
      <c r="O10" s="28">
        <v>22414</v>
      </c>
      <c r="P10" s="28">
        <v>18676</v>
      </c>
      <c r="Q10" s="28">
        <v>14909</v>
      </c>
      <c r="R10" s="28">
        <v>11218</v>
      </c>
      <c r="S10" s="28">
        <v>15523</v>
      </c>
      <c r="T10" s="25">
        <f t="shared" ref="T10:T16" si="0">SUM(B10:S10)</f>
        <v>767695</v>
      </c>
    </row>
    <row r="11" spans="1:22" ht="15">
      <c r="A11" s="26" t="s">
        <v>57</v>
      </c>
      <c r="B11" s="28">
        <v>4741</v>
      </c>
      <c r="C11" s="28">
        <v>19832</v>
      </c>
      <c r="D11" s="28">
        <v>23628</v>
      </c>
      <c r="E11" s="28">
        <v>21887</v>
      </c>
      <c r="F11" s="28">
        <v>18997</v>
      </c>
      <c r="G11" s="28">
        <v>15333</v>
      </c>
      <c r="H11" s="28">
        <v>12582</v>
      </c>
      <c r="I11" s="28">
        <v>11142</v>
      </c>
      <c r="J11" s="28">
        <v>10257</v>
      </c>
      <c r="K11" s="28">
        <v>9530</v>
      </c>
      <c r="L11" s="28">
        <v>8755</v>
      </c>
      <c r="M11" s="28">
        <v>7824</v>
      </c>
      <c r="N11" s="28">
        <v>6858</v>
      </c>
      <c r="O11" s="28">
        <v>6162</v>
      </c>
      <c r="P11" s="28">
        <v>5615</v>
      </c>
      <c r="Q11" s="28">
        <v>4751</v>
      </c>
      <c r="R11" s="28">
        <v>3535</v>
      </c>
      <c r="S11" s="28">
        <v>4290</v>
      </c>
      <c r="T11" s="25">
        <f t="shared" si="0"/>
        <v>195719</v>
      </c>
    </row>
    <row r="12" spans="1:22" ht="15">
      <c r="A12" s="26" t="s">
        <v>11</v>
      </c>
      <c r="B12" s="28">
        <v>5575</v>
      </c>
      <c r="C12" s="28">
        <v>22820</v>
      </c>
      <c r="D12" s="28">
        <v>27910</v>
      </c>
      <c r="E12" s="28">
        <v>26959</v>
      </c>
      <c r="F12" s="28">
        <v>25520</v>
      </c>
      <c r="G12" s="28">
        <v>22432</v>
      </c>
      <c r="H12" s="28">
        <v>18370</v>
      </c>
      <c r="I12" s="28">
        <v>14966</v>
      </c>
      <c r="J12" s="28">
        <v>12760</v>
      </c>
      <c r="K12" s="28">
        <v>11443</v>
      </c>
      <c r="L12" s="28">
        <v>10418</v>
      </c>
      <c r="M12" s="28">
        <v>9312</v>
      </c>
      <c r="N12" s="28">
        <v>8195</v>
      </c>
      <c r="O12" s="28">
        <v>7265</v>
      </c>
      <c r="P12" s="28">
        <v>6409</v>
      </c>
      <c r="Q12" s="28">
        <v>5282</v>
      </c>
      <c r="R12" s="28">
        <v>3950</v>
      </c>
      <c r="S12" s="28">
        <v>5168</v>
      </c>
      <c r="T12" s="25">
        <f t="shared" si="0"/>
        <v>244754</v>
      </c>
    </row>
    <row r="13" spans="1:22" ht="15">
      <c r="A13" s="26" t="s">
        <v>12</v>
      </c>
      <c r="B13" s="28">
        <v>3430</v>
      </c>
      <c r="C13" s="28">
        <v>14060</v>
      </c>
      <c r="D13" s="28">
        <v>17987</v>
      </c>
      <c r="E13" s="28">
        <v>17957</v>
      </c>
      <c r="F13" s="28">
        <v>16464</v>
      </c>
      <c r="G13" s="28">
        <v>14331</v>
      </c>
      <c r="H13" s="28">
        <v>12970</v>
      </c>
      <c r="I13" s="28">
        <v>12188</v>
      </c>
      <c r="J13" s="28">
        <v>11416</v>
      </c>
      <c r="K13" s="28">
        <v>10509</v>
      </c>
      <c r="L13" s="28">
        <v>9227</v>
      </c>
      <c r="M13" s="28">
        <v>7671</v>
      </c>
      <c r="N13" s="28">
        <v>6321</v>
      </c>
      <c r="O13" s="28">
        <v>5431</v>
      </c>
      <c r="P13" s="28">
        <v>4744</v>
      </c>
      <c r="Q13" s="28">
        <v>3939</v>
      </c>
      <c r="R13" s="28">
        <v>2969</v>
      </c>
      <c r="S13" s="28">
        <v>3436</v>
      </c>
      <c r="T13" s="25">
        <f t="shared" si="0"/>
        <v>175050</v>
      </c>
    </row>
    <row r="14" spans="1:22" ht="15">
      <c r="A14" s="26" t="s">
        <v>13</v>
      </c>
      <c r="B14" s="28">
        <v>10727</v>
      </c>
      <c r="C14" s="28">
        <v>42611</v>
      </c>
      <c r="D14" s="28">
        <v>50985</v>
      </c>
      <c r="E14" s="28">
        <v>47679</v>
      </c>
      <c r="F14" s="28">
        <v>43210</v>
      </c>
      <c r="G14" s="28">
        <v>37650</v>
      </c>
      <c r="H14" s="28">
        <v>32790</v>
      </c>
      <c r="I14" s="28">
        <v>28886</v>
      </c>
      <c r="J14" s="28">
        <v>25323</v>
      </c>
      <c r="K14" s="28">
        <v>22100</v>
      </c>
      <c r="L14" s="28">
        <v>19269</v>
      </c>
      <c r="M14" s="28">
        <v>16631</v>
      </c>
      <c r="N14" s="28">
        <v>14241</v>
      </c>
      <c r="O14" s="28">
        <v>12343</v>
      </c>
      <c r="P14" s="28">
        <v>10699</v>
      </c>
      <c r="Q14" s="28">
        <v>8741</v>
      </c>
      <c r="R14" s="28">
        <v>6468</v>
      </c>
      <c r="S14" s="28">
        <v>7473</v>
      </c>
      <c r="T14" s="25">
        <f t="shared" si="0"/>
        <v>437826</v>
      </c>
    </row>
    <row r="15" spans="1:22" ht="15">
      <c r="A15" s="29" t="s">
        <v>14</v>
      </c>
      <c r="B15" s="28">
        <v>10729</v>
      </c>
      <c r="C15" s="28">
        <v>43253</v>
      </c>
      <c r="D15" s="28">
        <v>53351</v>
      </c>
      <c r="E15" s="28">
        <v>51506</v>
      </c>
      <c r="F15" s="28">
        <v>48378</v>
      </c>
      <c r="G15" s="28">
        <v>42703</v>
      </c>
      <c r="H15" s="28">
        <v>36104</v>
      </c>
      <c r="I15" s="28">
        <v>30731</v>
      </c>
      <c r="J15" s="28">
        <v>26967</v>
      </c>
      <c r="K15" s="28">
        <v>24383</v>
      </c>
      <c r="L15" s="28">
        <v>22226</v>
      </c>
      <c r="M15" s="28">
        <v>20021</v>
      </c>
      <c r="N15" s="28">
        <v>17834</v>
      </c>
      <c r="O15" s="28">
        <v>15782</v>
      </c>
      <c r="P15" s="28">
        <v>13611</v>
      </c>
      <c r="Q15" s="28">
        <v>11081</v>
      </c>
      <c r="R15" s="28">
        <v>8297</v>
      </c>
      <c r="S15" s="28">
        <v>9723</v>
      </c>
      <c r="T15" s="25">
        <f t="shared" si="0"/>
        <v>486680</v>
      </c>
    </row>
    <row r="16" spans="1:22" ht="15">
      <c r="A16" s="29" t="s">
        <v>21</v>
      </c>
      <c r="B16" s="28">
        <v>13244</v>
      </c>
      <c r="C16" s="28">
        <v>53215</v>
      </c>
      <c r="D16" s="28">
        <v>66235</v>
      </c>
      <c r="E16" s="28">
        <v>64611</v>
      </c>
      <c r="F16" s="28">
        <v>60778</v>
      </c>
      <c r="G16" s="28">
        <v>55876</v>
      </c>
      <c r="H16" s="28">
        <v>51868</v>
      </c>
      <c r="I16" s="28">
        <v>47968</v>
      </c>
      <c r="J16" s="28">
        <v>43382</v>
      </c>
      <c r="K16" s="28">
        <v>38828</v>
      </c>
      <c r="L16" s="28">
        <v>34313</v>
      </c>
      <c r="M16" s="28">
        <v>29258</v>
      </c>
      <c r="N16" s="28">
        <v>23895</v>
      </c>
      <c r="O16" s="28">
        <v>18889</v>
      </c>
      <c r="P16" s="28">
        <v>14479</v>
      </c>
      <c r="Q16" s="28">
        <v>10677</v>
      </c>
      <c r="R16" s="28">
        <v>7504</v>
      </c>
      <c r="S16" s="28">
        <v>8980</v>
      </c>
      <c r="T16" s="25">
        <f t="shared" si="0"/>
        <v>644000</v>
      </c>
    </row>
    <row r="17" spans="1:20" ht="15">
      <c r="A17" s="29" t="s">
        <v>22</v>
      </c>
      <c r="B17" s="28">
        <v>14008</v>
      </c>
      <c r="C17" s="28">
        <v>56478</v>
      </c>
      <c r="D17" s="28">
        <v>67560</v>
      </c>
      <c r="E17" s="28">
        <v>61522</v>
      </c>
      <c r="F17" s="28">
        <v>52866</v>
      </c>
      <c r="G17" s="28">
        <v>44196</v>
      </c>
      <c r="H17" s="28">
        <v>38359</v>
      </c>
      <c r="I17" s="28">
        <v>34114</v>
      </c>
      <c r="J17" s="28">
        <v>29858</v>
      </c>
      <c r="K17" s="28">
        <v>26193</v>
      </c>
      <c r="L17" s="28">
        <v>23185</v>
      </c>
      <c r="M17" s="28">
        <v>20066</v>
      </c>
      <c r="N17" s="28">
        <v>16565</v>
      </c>
      <c r="O17" s="28">
        <v>13119</v>
      </c>
      <c r="P17" s="28">
        <v>10123</v>
      </c>
      <c r="Q17" s="28">
        <v>7391</v>
      </c>
      <c r="R17" s="28">
        <v>4770</v>
      </c>
      <c r="S17" s="28">
        <v>4945</v>
      </c>
      <c r="T17" s="25">
        <f>SUM(B17:S17)</f>
        <v>525318</v>
      </c>
    </row>
    <row r="18" spans="1:20" ht="15">
      <c r="A18" s="26" t="s">
        <v>23</v>
      </c>
      <c r="B18" s="28">
        <v>80952</v>
      </c>
      <c r="C18" s="28">
        <v>324061</v>
      </c>
      <c r="D18" s="28">
        <v>398150</v>
      </c>
      <c r="E18" s="28">
        <v>379244</v>
      </c>
      <c r="F18" s="28">
        <v>356151</v>
      </c>
      <c r="G18" s="28">
        <v>334885</v>
      </c>
      <c r="H18" s="28">
        <v>318565</v>
      </c>
      <c r="I18" s="28">
        <v>299420</v>
      </c>
      <c r="J18" s="28">
        <v>271468</v>
      </c>
      <c r="K18" s="28">
        <v>241118</v>
      </c>
      <c r="L18" s="28">
        <v>213454</v>
      </c>
      <c r="M18" s="28">
        <v>184022</v>
      </c>
      <c r="N18" s="28">
        <v>149848</v>
      </c>
      <c r="O18" s="28">
        <v>114749</v>
      </c>
      <c r="P18" s="28">
        <v>83795</v>
      </c>
      <c r="Q18" s="28">
        <v>59479</v>
      </c>
      <c r="R18" s="28">
        <v>41309</v>
      </c>
      <c r="S18" s="28">
        <v>51311</v>
      </c>
      <c r="T18" s="25">
        <f t="shared" ref="T18:T34" si="1">SUM(B18:S18)</f>
        <v>3901981</v>
      </c>
    </row>
    <row r="19" spans="1:20" ht="15">
      <c r="A19" s="26" t="s">
        <v>15</v>
      </c>
      <c r="B19" s="28">
        <v>9223</v>
      </c>
      <c r="C19" s="28">
        <v>36664</v>
      </c>
      <c r="D19" s="28">
        <v>46334</v>
      </c>
      <c r="E19" s="28">
        <v>45418</v>
      </c>
      <c r="F19" s="28">
        <v>41674</v>
      </c>
      <c r="G19" s="28">
        <v>36627</v>
      </c>
      <c r="H19" s="28">
        <v>32254</v>
      </c>
      <c r="I19" s="28">
        <v>28775</v>
      </c>
      <c r="J19" s="28">
        <v>25802</v>
      </c>
      <c r="K19" s="28">
        <v>23334</v>
      </c>
      <c r="L19" s="28">
        <v>20786</v>
      </c>
      <c r="M19" s="28">
        <v>17746</v>
      </c>
      <c r="N19" s="28">
        <v>14852</v>
      </c>
      <c r="O19" s="28">
        <v>12677</v>
      </c>
      <c r="P19" s="28">
        <v>10832</v>
      </c>
      <c r="Q19" s="28">
        <v>8756</v>
      </c>
      <c r="R19" s="28">
        <v>6525</v>
      </c>
      <c r="S19" s="28">
        <v>7944</v>
      </c>
      <c r="T19" s="25">
        <f t="shared" si="1"/>
        <v>426223</v>
      </c>
    </row>
    <row r="20" spans="1:20" ht="15">
      <c r="A20" s="26" t="s">
        <v>16</v>
      </c>
      <c r="B20" s="28">
        <v>10311</v>
      </c>
      <c r="C20" s="28">
        <v>41057</v>
      </c>
      <c r="D20" s="28">
        <v>51538</v>
      </c>
      <c r="E20" s="28">
        <v>50932</v>
      </c>
      <c r="F20" s="28">
        <v>47785</v>
      </c>
      <c r="G20" s="28">
        <v>41702</v>
      </c>
      <c r="H20" s="28">
        <v>35206</v>
      </c>
      <c r="I20" s="28">
        <v>30092</v>
      </c>
      <c r="J20" s="28">
        <v>26354</v>
      </c>
      <c r="K20" s="28">
        <v>23925</v>
      </c>
      <c r="L20" s="28">
        <v>22235</v>
      </c>
      <c r="M20" s="28">
        <v>20289</v>
      </c>
      <c r="N20" s="28">
        <v>17896</v>
      </c>
      <c r="O20" s="28">
        <v>15538</v>
      </c>
      <c r="P20" s="28">
        <v>13383</v>
      </c>
      <c r="Q20" s="28">
        <v>11113</v>
      </c>
      <c r="R20" s="28">
        <v>8522</v>
      </c>
      <c r="S20" s="28">
        <v>11086</v>
      </c>
      <c r="T20" s="25">
        <f t="shared" si="1"/>
        <v>478964</v>
      </c>
    </row>
    <row r="21" spans="1:20" ht="15">
      <c r="A21" s="29" t="s">
        <v>24</v>
      </c>
      <c r="B21" s="28">
        <v>19623</v>
      </c>
      <c r="C21" s="28">
        <v>78199</v>
      </c>
      <c r="D21" s="28">
        <v>94896</v>
      </c>
      <c r="E21" s="28">
        <v>89439</v>
      </c>
      <c r="F21" s="28">
        <v>80387</v>
      </c>
      <c r="G21" s="28">
        <v>70059</v>
      </c>
      <c r="H21" s="28">
        <v>62828</v>
      </c>
      <c r="I21" s="28">
        <v>57970</v>
      </c>
      <c r="J21" s="28">
        <v>52899</v>
      </c>
      <c r="K21" s="28">
        <v>47243</v>
      </c>
      <c r="L21" s="28">
        <v>41207</v>
      </c>
      <c r="M21" s="28">
        <v>34814</v>
      </c>
      <c r="N21" s="28">
        <v>28458</v>
      </c>
      <c r="O21" s="28">
        <v>22630</v>
      </c>
      <c r="P21" s="28">
        <v>17446</v>
      </c>
      <c r="Q21" s="28">
        <v>12856</v>
      </c>
      <c r="R21" s="28">
        <v>8839</v>
      </c>
      <c r="S21" s="28">
        <v>9986</v>
      </c>
      <c r="T21" s="25">
        <f t="shared" si="1"/>
        <v>829779</v>
      </c>
    </row>
    <row r="22" spans="1:20" ht="15">
      <c r="A22" s="26" t="s">
        <v>25</v>
      </c>
      <c r="B22" s="28">
        <v>31319</v>
      </c>
      <c r="C22" s="28">
        <v>127062</v>
      </c>
      <c r="D22" s="28">
        <v>159483</v>
      </c>
      <c r="E22" s="28">
        <v>156119</v>
      </c>
      <c r="F22" s="28">
        <v>141692</v>
      </c>
      <c r="G22" s="28">
        <v>122345</v>
      </c>
      <c r="H22" s="28">
        <v>108766</v>
      </c>
      <c r="I22" s="28">
        <v>100119</v>
      </c>
      <c r="J22" s="28">
        <v>92434</v>
      </c>
      <c r="K22" s="28">
        <v>83883</v>
      </c>
      <c r="L22" s="28">
        <v>73902</v>
      </c>
      <c r="M22" s="28">
        <v>63225</v>
      </c>
      <c r="N22" s="28">
        <v>52645</v>
      </c>
      <c r="O22" s="28">
        <v>42189</v>
      </c>
      <c r="P22" s="28">
        <v>32339</v>
      </c>
      <c r="Q22" s="28">
        <v>24218</v>
      </c>
      <c r="R22" s="28">
        <v>17634</v>
      </c>
      <c r="S22" s="28">
        <v>22499</v>
      </c>
      <c r="T22" s="25">
        <f t="shared" si="1"/>
        <v>1451873</v>
      </c>
    </row>
    <row r="23" spans="1:20" ht="28.5">
      <c r="A23" s="29" t="s">
        <v>28</v>
      </c>
      <c r="B23" s="28">
        <v>4961</v>
      </c>
      <c r="C23" s="28">
        <v>19839</v>
      </c>
      <c r="D23" s="28">
        <v>23555</v>
      </c>
      <c r="E23" s="28">
        <v>20634</v>
      </c>
      <c r="F23" s="28">
        <v>17271</v>
      </c>
      <c r="G23" s="28">
        <v>14139</v>
      </c>
      <c r="H23" s="28">
        <v>11668</v>
      </c>
      <c r="I23" s="28">
        <v>9637</v>
      </c>
      <c r="J23" s="28">
        <v>8042</v>
      </c>
      <c r="K23" s="28">
        <v>6939</v>
      </c>
      <c r="L23" s="28">
        <v>6009</v>
      </c>
      <c r="M23" s="28">
        <v>4995</v>
      </c>
      <c r="N23" s="28">
        <v>3993</v>
      </c>
      <c r="O23" s="28">
        <v>3214</v>
      </c>
      <c r="P23" s="28">
        <v>2573</v>
      </c>
      <c r="Q23" s="28">
        <v>1901</v>
      </c>
      <c r="R23" s="28">
        <v>1221</v>
      </c>
      <c r="S23" s="28">
        <v>1357</v>
      </c>
      <c r="T23" s="25">
        <f t="shared" si="1"/>
        <v>161948</v>
      </c>
    </row>
    <row r="24" spans="1:20" ht="15">
      <c r="A24" s="29" t="s">
        <v>29</v>
      </c>
      <c r="B24" s="28">
        <v>3173</v>
      </c>
      <c r="C24" s="28">
        <v>12325</v>
      </c>
      <c r="D24" s="28">
        <v>15112</v>
      </c>
      <c r="E24" s="28">
        <v>13821</v>
      </c>
      <c r="F24" s="28">
        <v>11744</v>
      </c>
      <c r="G24" s="28">
        <v>9761</v>
      </c>
      <c r="H24" s="28">
        <v>8488</v>
      </c>
      <c r="I24" s="28">
        <v>7536</v>
      </c>
      <c r="J24" s="28">
        <v>6465</v>
      </c>
      <c r="K24" s="28">
        <v>5418</v>
      </c>
      <c r="L24" s="28">
        <v>4567</v>
      </c>
      <c r="M24" s="28">
        <v>3784</v>
      </c>
      <c r="N24" s="28">
        <v>3015</v>
      </c>
      <c r="O24" s="28">
        <v>2327</v>
      </c>
      <c r="P24" s="28">
        <v>1778</v>
      </c>
      <c r="Q24" s="28">
        <v>1279</v>
      </c>
      <c r="R24" s="28">
        <v>790</v>
      </c>
      <c r="S24" s="28">
        <v>768</v>
      </c>
      <c r="T24" s="25">
        <f t="shared" si="1"/>
        <v>112151</v>
      </c>
    </row>
    <row r="25" spans="1:20" ht="15">
      <c r="A25" s="26" t="s">
        <v>30</v>
      </c>
      <c r="B25" s="28">
        <v>2482</v>
      </c>
      <c r="C25" s="28">
        <v>9681</v>
      </c>
      <c r="D25" s="28">
        <v>11773</v>
      </c>
      <c r="E25" s="28">
        <v>10934</v>
      </c>
      <c r="F25" s="28">
        <v>9655</v>
      </c>
      <c r="G25" s="28">
        <v>8353</v>
      </c>
      <c r="H25" s="28">
        <v>7241</v>
      </c>
      <c r="I25" s="28">
        <v>6283</v>
      </c>
      <c r="J25" s="28">
        <v>5387</v>
      </c>
      <c r="K25" s="28">
        <v>4523</v>
      </c>
      <c r="L25" s="28">
        <v>3739</v>
      </c>
      <c r="M25" s="28">
        <v>3055</v>
      </c>
      <c r="N25" s="28">
        <v>2471</v>
      </c>
      <c r="O25" s="28">
        <v>1968</v>
      </c>
      <c r="P25" s="28">
        <v>1513</v>
      </c>
      <c r="Q25" s="28">
        <v>1086</v>
      </c>
      <c r="R25" s="28">
        <v>718</v>
      </c>
      <c r="S25" s="28">
        <v>837</v>
      </c>
      <c r="T25" s="25">
        <f t="shared" si="1"/>
        <v>91699</v>
      </c>
    </row>
    <row r="26" spans="1:20" ht="15">
      <c r="A26" s="26" t="s">
        <v>17</v>
      </c>
      <c r="B26" s="28">
        <v>55230</v>
      </c>
      <c r="C26" s="28">
        <v>220316</v>
      </c>
      <c r="D26" s="28">
        <v>268548</v>
      </c>
      <c r="E26" s="28">
        <v>254574</v>
      </c>
      <c r="F26" s="28">
        <v>247780</v>
      </c>
      <c r="G26" s="28">
        <v>245129</v>
      </c>
      <c r="H26" s="28">
        <v>239174</v>
      </c>
      <c r="I26" s="28">
        <v>224552</v>
      </c>
      <c r="J26" s="28">
        <v>199375</v>
      </c>
      <c r="K26" s="28">
        <v>173018</v>
      </c>
      <c r="L26" s="28">
        <v>151554</v>
      </c>
      <c r="M26" s="28">
        <v>129863</v>
      </c>
      <c r="N26" s="28">
        <v>105638</v>
      </c>
      <c r="O26" s="28">
        <v>82522</v>
      </c>
      <c r="P26" s="28">
        <v>62936</v>
      </c>
      <c r="Q26" s="28">
        <v>46268</v>
      </c>
      <c r="R26" s="28">
        <v>32430</v>
      </c>
      <c r="S26" s="28">
        <v>40463</v>
      </c>
      <c r="T26" s="25">
        <f t="shared" si="1"/>
        <v>2779370</v>
      </c>
    </row>
    <row r="27" spans="1:20" ht="15">
      <c r="A27" s="29" t="s">
        <v>18</v>
      </c>
      <c r="B27" s="28">
        <v>10499</v>
      </c>
      <c r="C27" s="28">
        <v>41879</v>
      </c>
      <c r="D27" s="28">
        <v>51936</v>
      </c>
      <c r="E27" s="28">
        <v>50983</v>
      </c>
      <c r="F27" s="28">
        <v>49648</v>
      </c>
      <c r="G27" s="28">
        <v>47439</v>
      </c>
      <c r="H27" s="28">
        <v>44107</v>
      </c>
      <c r="I27" s="28">
        <v>39879</v>
      </c>
      <c r="J27" s="28">
        <v>35340</v>
      </c>
      <c r="K27" s="28">
        <v>31302</v>
      </c>
      <c r="L27" s="28">
        <v>27784</v>
      </c>
      <c r="M27" s="28">
        <v>24103</v>
      </c>
      <c r="N27" s="28">
        <v>20326</v>
      </c>
      <c r="O27" s="28">
        <v>17060</v>
      </c>
      <c r="P27" s="28">
        <v>14266</v>
      </c>
      <c r="Q27" s="28">
        <v>11483</v>
      </c>
      <c r="R27" s="28">
        <v>8624</v>
      </c>
      <c r="S27" s="28">
        <v>10693</v>
      </c>
      <c r="T27" s="25">
        <f t="shared" si="1"/>
        <v>537351</v>
      </c>
    </row>
    <row r="28" spans="1:20" s="118" customFormat="1" ht="28.5" customHeight="1">
      <c r="A28" s="117" t="s">
        <v>31</v>
      </c>
      <c r="B28" s="28">
        <v>2811</v>
      </c>
      <c r="C28" s="28">
        <v>11191</v>
      </c>
      <c r="D28" s="28">
        <v>13234</v>
      </c>
      <c r="E28" s="28">
        <v>12206</v>
      </c>
      <c r="F28" s="28">
        <v>10668</v>
      </c>
      <c r="G28" s="28">
        <v>8912</v>
      </c>
      <c r="H28" s="28">
        <v>7421</v>
      </c>
      <c r="I28" s="28">
        <v>6183</v>
      </c>
      <c r="J28" s="28">
        <v>5248</v>
      </c>
      <c r="K28" s="28">
        <v>4641</v>
      </c>
      <c r="L28" s="28">
        <v>4095</v>
      </c>
      <c r="M28" s="28">
        <v>3460</v>
      </c>
      <c r="N28" s="28">
        <v>2826</v>
      </c>
      <c r="O28" s="28">
        <v>2273</v>
      </c>
      <c r="P28" s="28">
        <v>1791</v>
      </c>
      <c r="Q28" s="28">
        <v>1334</v>
      </c>
      <c r="R28" s="28">
        <v>894</v>
      </c>
      <c r="S28" s="28">
        <v>982</v>
      </c>
      <c r="T28" s="25">
        <f t="shared" si="1"/>
        <v>100170</v>
      </c>
    </row>
    <row r="29" spans="1:20" ht="15">
      <c r="A29" s="29" t="s">
        <v>35</v>
      </c>
      <c r="B29" s="28">
        <v>577</v>
      </c>
      <c r="C29" s="28">
        <v>2317</v>
      </c>
      <c r="D29" s="28">
        <v>2726</v>
      </c>
      <c r="E29" s="28">
        <v>2510</v>
      </c>
      <c r="F29" s="28">
        <v>2306</v>
      </c>
      <c r="G29" s="28">
        <v>2301</v>
      </c>
      <c r="H29" s="28">
        <v>2367</v>
      </c>
      <c r="I29" s="28">
        <v>2291</v>
      </c>
      <c r="J29" s="28">
        <v>2101</v>
      </c>
      <c r="K29" s="28">
        <v>1899</v>
      </c>
      <c r="L29" s="28">
        <v>1655</v>
      </c>
      <c r="M29" s="28">
        <v>1308</v>
      </c>
      <c r="N29" s="28">
        <v>958</v>
      </c>
      <c r="O29" s="28">
        <v>703</v>
      </c>
      <c r="P29" s="28">
        <v>503</v>
      </c>
      <c r="Q29" s="28">
        <v>332</v>
      </c>
      <c r="R29" s="28">
        <v>210</v>
      </c>
      <c r="S29" s="28">
        <v>220</v>
      </c>
      <c r="T29" s="25">
        <f t="shared" si="1"/>
        <v>27284</v>
      </c>
    </row>
    <row r="30" spans="1:20" ht="15">
      <c r="A30" s="26" t="s">
        <v>32</v>
      </c>
      <c r="B30" s="28">
        <v>4788</v>
      </c>
      <c r="C30" s="28">
        <v>19199</v>
      </c>
      <c r="D30" s="28">
        <v>23649</v>
      </c>
      <c r="E30" s="28">
        <v>22020</v>
      </c>
      <c r="F30" s="28">
        <v>19378</v>
      </c>
      <c r="G30" s="28">
        <v>17179</v>
      </c>
      <c r="H30" s="28">
        <v>15726</v>
      </c>
      <c r="I30" s="28">
        <v>14109</v>
      </c>
      <c r="J30" s="28">
        <v>12174</v>
      </c>
      <c r="K30" s="28">
        <v>10372</v>
      </c>
      <c r="L30" s="28">
        <v>8710</v>
      </c>
      <c r="M30" s="28">
        <v>6951</v>
      </c>
      <c r="N30" s="28">
        <v>5261</v>
      </c>
      <c r="O30" s="28">
        <v>3930</v>
      </c>
      <c r="P30" s="28">
        <v>2954</v>
      </c>
      <c r="Q30" s="28">
        <v>2111</v>
      </c>
      <c r="R30" s="28">
        <v>1280</v>
      </c>
      <c r="S30" s="28">
        <v>1105</v>
      </c>
      <c r="T30" s="25">
        <f t="shared" si="1"/>
        <v>190896</v>
      </c>
    </row>
    <row r="31" spans="1:20" ht="15">
      <c r="A31" s="26" t="s">
        <v>33</v>
      </c>
      <c r="B31" s="28">
        <v>4427</v>
      </c>
      <c r="C31" s="28">
        <v>17921</v>
      </c>
      <c r="D31" s="28">
        <v>19349</v>
      </c>
      <c r="E31" s="28">
        <v>16629</v>
      </c>
      <c r="F31" s="28">
        <v>14227</v>
      </c>
      <c r="G31" s="28">
        <v>12522</v>
      </c>
      <c r="H31" s="28">
        <v>11490</v>
      </c>
      <c r="I31" s="28">
        <v>10182</v>
      </c>
      <c r="J31" s="28">
        <v>8585</v>
      </c>
      <c r="K31" s="28">
        <v>7124</v>
      </c>
      <c r="L31" s="28">
        <v>5850</v>
      </c>
      <c r="M31" s="28">
        <v>4631</v>
      </c>
      <c r="N31" s="28">
        <v>3453</v>
      </c>
      <c r="O31" s="28">
        <v>2497</v>
      </c>
      <c r="P31" s="28">
        <v>1815</v>
      </c>
      <c r="Q31" s="28">
        <v>1295</v>
      </c>
      <c r="R31" s="28">
        <v>802</v>
      </c>
      <c r="S31" s="28">
        <v>622</v>
      </c>
      <c r="T31" s="25">
        <f t="shared" si="1"/>
        <v>143421</v>
      </c>
    </row>
    <row r="32" spans="1:20" ht="42.75">
      <c r="A32" s="29" t="s">
        <v>19</v>
      </c>
      <c r="B32" s="28">
        <v>10350</v>
      </c>
      <c r="C32" s="28">
        <v>40616</v>
      </c>
      <c r="D32" s="28">
        <v>50643</v>
      </c>
      <c r="E32" s="28">
        <v>48335</v>
      </c>
      <c r="F32" s="28">
        <v>43980</v>
      </c>
      <c r="G32" s="28">
        <v>39494</v>
      </c>
      <c r="H32" s="28">
        <v>35948</v>
      </c>
      <c r="I32" s="28">
        <v>32321</v>
      </c>
      <c r="J32" s="28">
        <v>28141</v>
      </c>
      <c r="K32" s="28">
        <v>24390</v>
      </c>
      <c r="L32" s="28">
        <v>21064</v>
      </c>
      <c r="M32" s="28">
        <v>17659</v>
      </c>
      <c r="N32" s="28">
        <v>14144</v>
      </c>
      <c r="O32" s="28">
        <v>10973</v>
      </c>
      <c r="P32" s="28">
        <v>8378</v>
      </c>
      <c r="Q32" s="28">
        <v>6165</v>
      </c>
      <c r="R32" s="28">
        <v>4135</v>
      </c>
      <c r="S32" s="28">
        <v>4460</v>
      </c>
      <c r="T32" s="25">
        <f t="shared" si="1"/>
        <v>441196</v>
      </c>
    </row>
    <row r="33" spans="1:22" ht="15">
      <c r="A33" s="29" t="s">
        <v>26</v>
      </c>
      <c r="B33" s="28">
        <v>8432</v>
      </c>
      <c r="C33" s="28">
        <v>33113</v>
      </c>
      <c r="D33" s="28">
        <v>38433</v>
      </c>
      <c r="E33" s="28">
        <v>34770</v>
      </c>
      <c r="F33" s="28">
        <v>31535</v>
      </c>
      <c r="G33" s="28">
        <v>28727</v>
      </c>
      <c r="H33" s="28">
        <v>26540</v>
      </c>
      <c r="I33" s="28">
        <v>24317</v>
      </c>
      <c r="J33" s="28">
        <v>21682</v>
      </c>
      <c r="K33" s="28">
        <v>18919</v>
      </c>
      <c r="L33" s="28">
        <v>16218</v>
      </c>
      <c r="M33" s="28">
        <v>13490</v>
      </c>
      <c r="N33" s="28">
        <v>10813</v>
      </c>
      <c r="O33" s="28">
        <v>8376</v>
      </c>
      <c r="P33" s="28">
        <v>6339</v>
      </c>
      <c r="Q33" s="28">
        <v>4736</v>
      </c>
      <c r="R33" s="28">
        <v>3446</v>
      </c>
      <c r="S33" s="28">
        <v>4390</v>
      </c>
      <c r="T33" s="25">
        <f t="shared" si="1"/>
        <v>334276</v>
      </c>
    </row>
    <row r="34" spans="1:22" ht="30" customHeight="1">
      <c r="A34" s="29" t="s">
        <v>36</v>
      </c>
      <c r="B34" s="28">
        <v>947</v>
      </c>
      <c r="C34" s="28">
        <v>3673</v>
      </c>
      <c r="D34" s="28">
        <v>4494</v>
      </c>
      <c r="E34" s="28">
        <v>4259</v>
      </c>
      <c r="F34" s="28">
        <v>3646</v>
      </c>
      <c r="G34" s="28">
        <v>2933</v>
      </c>
      <c r="H34" s="28">
        <v>2485</v>
      </c>
      <c r="I34" s="28">
        <v>2271</v>
      </c>
      <c r="J34" s="28">
        <v>2082</v>
      </c>
      <c r="K34" s="28">
        <v>1834</v>
      </c>
      <c r="L34" s="28">
        <v>1567</v>
      </c>
      <c r="M34" s="28">
        <v>1308</v>
      </c>
      <c r="N34" s="28">
        <v>1064</v>
      </c>
      <c r="O34" s="28">
        <v>862</v>
      </c>
      <c r="P34" s="28">
        <v>689</v>
      </c>
      <c r="Q34" s="28">
        <v>519</v>
      </c>
      <c r="R34" s="28">
        <v>351</v>
      </c>
      <c r="S34" s="28">
        <v>364</v>
      </c>
      <c r="T34" s="25">
        <f t="shared" si="1"/>
        <v>35348</v>
      </c>
    </row>
    <row r="35" spans="1:22" ht="14.25">
      <c r="A35" s="30" t="s">
        <v>155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2" ht="14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2" ht="14.25">
      <c r="A37" s="17" t="s">
        <v>79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2" ht="15">
      <c r="A38" s="514" t="s">
        <v>168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</row>
    <row r="39" spans="1:22" s="17" customFormat="1" ht="15">
      <c r="A39" s="514" t="s">
        <v>180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</row>
    <row r="40" spans="1:22">
      <c r="A40" s="515" t="s">
        <v>77</v>
      </c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</row>
    <row r="41" spans="1:22" ht="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</row>
    <row r="42" spans="1:22" ht="15">
      <c r="A42" s="516" t="s">
        <v>58</v>
      </c>
      <c r="B42" s="518" t="s">
        <v>83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6" t="s">
        <v>44</v>
      </c>
      <c r="V42" s="179" t="s">
        <v>149</v>
      </c>
    </row>
    <row r="43" spans="1:22" ht="19.5" customHeight="1">
      <c r="A43" s="516"/>
      <c r="B43" s="21" t="s">
        <v>84</v>
      </c>
      <c r="C43" s="20" t="s">
        <v>85</v>
      </c>
      <c r="D43" s="20" t="s">
        <v>86</v>
      </c>
      <c r="E43" s="20" t="s">
        <v>87</v>
      </c>
      <c r="F43" s="20" t="s">
        <v>88</v>
      </c>
      <c r="G43" s="20" t="s">
        <v>89</v>
      </c>
      <c r="H43" s="20" t="s">
        <v>90</v>
      </c>
      <c r="I43" s="20" t="s">
        <v>91</v>
      </c>
      <c r="J43" s="21" t="s">
        <v>92</v>
      </c>
      <c r="K43" s="21" t="s">
        <v>93</v>
      </c>
      <c r="L43" s="21" t="s">
        <v>94</v>
      </c>
      <c r="M43" s="21" t="s">
        <v>95</v>
      </c>
      <c r="N43" s="21" t="s">
        <v>96</v>
      </c>
      <c r="O43" s="21" t="s">
        <v>97</v>
      </c>
      <c r="P43" s="21" t="s">
        <v>98</v>
      </c>
      <c r="Q43" s="21" t="s">
        <v>99</v>
      </c>
      <c r="R43" s="21" t="s">
        <v>100</v>
      </c>
      <c r="S43" s="21" t="s">
        <v>101</v>
      </c>
      <c r="T43" s="516"/>
    </row>
    <row r="44" spans="1:22" ht="15">
      <c r="A44" s="23" t="s">
        <v>66</v>
      </c>
      <c r="B44" s="25">
        <v>337546</v>
      </c>
      <c r="C44" s="25">
        <v>1353854</v>
      </c>
      <c r="D44" s="25">
        <v>1671194</v>
      </c>
      <c r="E44" s="25">
        <v>1599563</v>
      </c>
      <c r="F44" s="25">
        <v>1493458</v>
      </c>
      <c r="G44" s="25">
        <v>1368846</v>
      </c>
      <c r="H44" s="25">
        <v>1256868</v>
      </c>
      <c r="I44" s="25">
        <v>1152203</v>
      </c>
      <c r="J44" s="25">
        <v>1033394</v>
      </c>
      <c r="K44" s="25">
        <v>913959</v>
      </c>
      <c r="L44" s="25">
        <v>806708</v>
      </c>
      <c r="M44" s="25">
        <v>697202</v>
      </c>
      <c r="N44" s="25">
        <v>578249</v>
      </c>
      <c r="O44" s="25">
        <v>462384</v>
      </c>
      <c r="P44" s="25">
        <v>360071</v>
      </c>
      <c r="Q44" s="25">
        <v>270288</v>
      </c>
      <c r="R44" s="25">
        <v>191120</v>
      </c>
      <c r="S44" s="25">
        <v>227842</v>
      </c>
      <c r="T44" s="25">
        <v>15774749</v>
      </c>
    </row>
    <row r="45" spans="1:22" ht="15">
      <c r="A45" s="26" t="s">
        <v>9</v>
      </c>
      <c r="B45" s="28">
        <v>16099</v>
      </c>
      <c r="C45" s="28">
        <v>63893</v>
      </c>
      <c r="D45" s="28">
        <v>78377</v>
      </c>
      <c r="E45" s="28">
        <v>77223</v>
      </c>
      <c r="F45" s="28">
        <v>76902</v>
      </c>
      <c r="G45" s="28">
        <v>74584</v>
      </c>
      <c r="H45" s="28">
        <v>67371</v>
      </c>
      <c r="I45" s="28">
        <v>57246</v>
      </c>
      <c r="J45" s="28">
        <v>47937</v>
      </c>
      <c r="K45" s="28">
        <v>41293</v>
      </c>
      <c r="L45" s="28">
        <v>36674</v>
      </c>
      <c r="M45" s="28">
        <v>32293</v>
      </c>
      <c r="N45" s="28">
        <v>27534</v>
      </c>
      <c r="O45" s="28">
        <v>23053</v>
      </c>
      <c r="P45" s="28">
        <v>19173</v>
      </c>
      <c r="Q45" s="28">
        <v>15319</v>
      </c>
      <c r="R45" s="28">
        <v>11470</v>
      </c>
      <c r="S45" s="28">
        <v>15478</v>
      </c>
      <c r="T45" s="25">
        <f t="shared" ref="T45:T51" si="2">SUM(B45:S45)</f>
        <v>781919</v>
      </c>
    </row>
    <row r="46" spans="1:22" ht="15">
      <c r="A46" s="26" t="s">
        <v>57</v>
      </c>
      <c r="B46" s="28">
        <v>4675</v>
      </c>
      <c r="C46" s="28">
        <v>19867</v>
      </c>
      <c r="D46" s="28">
        <v>23895</v>
      </c>
      <c r="E46" s="28">
        <v>22097</v>
      </c>
      <c r="F46" s="28">
        <v>19291</v>
      </c>
      <c r="G46" s="28">
        <v>15579</v>
      </c>
      <c r="H46" s="28">
        <v>12751</v>
      </c>
      <c r="I46" s="28">
        <v>11270</v>
      </c>
      <c r="J46" s="28">
        <v>10355</v>
      </c>
      <c r="K46" s="28">
        <v>9613</v>
      </c>
      <c r="L46" s="28">
        <v>8868</v>
      </c>
      <c r="M46" s="28">
        <v>7965</v>
      </c>
      <c r="N46" s="28">
        <v>6975</v>
      </c>
      <c r="O46" s="28">
        <v>6200</v>
      </c>
      <c r="P46" s="28">
        <v>5641</v>
      </c>
      <c r="Q46" s="28">
        <v>4821</v>
      </c>
      <c r="R46" s="28">
        <v>3598</v>
      </c>
      <c r="S46" s="28">
        <v>4247</v>
      </c>
      <c r="T46" s="25">
        <f t="shared" si="2"/>
        <v>197708</v>
      </c>
    </row>
    <row r="47" spans="1:22" ht="15">
      <c r="A47" s="26" t="s">
        <v>11</v>
      </c>
      <c r="B47" s="28">
        <v>5579</v>
      </c>
      <c r="C47" s="28">
        <v>22937</v>
      </c>
      <c r="D47" s="28">
        <v>28173</v>
      </c>
      <c r="E47" s="28">
        <v>27108</v>
      </c>
      <c r="F47" s="28">
        <v>25837</v>
      </c>
      <c r="G47" s="28">
        <v>23096</v>
      </c>
      <c r="H47" s="28">
        <v>19168</v>
      </c>
      <c r="I47" s="28">
        <v>15603</v>
      </c>
      <c r="J47" s="28">
        <v>13150</v>
      </c>
      <c r="K47" s="28">
        <v>11671</v>
      </c>
      <c r="L47" s="28">
        <v>10604</v>
      </c>
      <c r="M47" s="28">
        <v>9502</v>
      </c>
      <c r="N47" s="28">
        <v>8358</v>
      </c>
      <c r="O47" s="28">
        <v>7363</v>
      </c>
      <c r="P47" s="28">
        <v>6503</v>
      </c>
      <c r="Q47" s="28">
        <v>5416</v>
      </c>
      <c r="R47" s="28">
        <v>4054</v>
      </c>
      <c r="S47" s="28">
        <v>5175</v>
      </c>
      <c r="T47" s="25">
        <f t="shared" si="2"/>
        <v>249297</v>
      </c>
    </row>
    <row r="48" spans="1:22" ht="15">
      <c r="A48" s="26" t="s">
        <v>12</v>
      </c>
      <c r="B48" s="28">
        <v>3402</v>
      </c>
      <c r="C48" s="28">
        <v>13939</v>
      </c>
      <c r="D48" s="28">
        <v>17915</v>
      </c>
      <c r="E48" s="28">
        <v>17986</v>
      </c>
      <c r="F48" s="28">
        <v>16623</v>
      </c>
      <c r="G48" s="28">
        <v>14455</v>
      </c>
      <c r="H48" s="28">
        <v>13090</v>
      </c>
      <c r="I48" s="28">
        <v>12337</v>
      </c>
      <c r="J48" s="28">
        <v>11554</v>
      </c>
      <c r="K48" s="28">
        <v>10673</v>
      </c>
      <c r="L48" s="28">
        <v>9468</v>
      </c>
      <c r="M48" s="28">
        <v>7926</v>
      </c>
      <c r="N48" s="28">
        <v>6493</v>
      </c>
      <c r="O48" s="28">
        <v>5513</v>
      </c>
      <c r="P48" s="28">
        <v>4804</v>
      </c>
      <c r="Q48" s="28">
        <v>4005</v>
      </c>
      <c r="R48" s="28">
        <v>3015</v>
      </c>
      <c r="S48" s="28">
        <v>3464</v>
      </c>
      <c r="T48" s="25">
        <f t="shared" si="2"/>
        <v>176662</v>
      </c>
    </row>
    <row r="49" spans="1:20" ht="15">
      <c r="A49" s="26" t="s">
        <v>13</v>
      </c>
      <c r="B49" s="28">
        <v>10675</v>
      </c>
      <c r="C49" s="28">
        <v>42585</v>
      </c>
      <c r="D49" s="28">
        <v>51479</v>
      </c>
      <c r="E49" s="28">
        <v>48247</v>
      </c>
      <c r="F49" s="28">
        <v>43841</v>
      </c>
      <c r="G49" s="28">
        <v>38309</v>
      </c>
      <c r="H49" s="28">
        <v>33415</v>
      </c>
      <c r="I49" s="28">
        <v>29524</v>
      </c>
      <c r="J49" s="28">
        <v>25947</v>
      </c>
      <c r="K49" s="28">
        <v>22635</v>
      </c>
      <c r="L49" s="28">
        <v>19717</v>
      </c>
      <c r="M49" s="28">
        <v>17039</v>
      </c>
      <c r="N49" s="28">
        <v>14566</v>
      </c>
      <c r="O49" s="28">
        <v>12542</v>
      </c>
      <c r="P49" s="28">
        <v>10859</v>
      </c>
      <c r="Q49" s="28">
        <v>8925</v>
      </c>
      <c r="R49" s="28">
        <v>6617</v>
      </c>
      <c r="S49" s="28">
        <v>7476</v>
      </c>
      <c r="T49" s="25">
        <f t="shared" si="2"/>
        <v>444398</v>
      </c>
    </row>
    <row r="50" spans="1:20" ht="15">
      <c r="A50" s="29" t="s">
        <v>14</v>
      </c>
      <c r="B50" s="28">
        <v>10589</v>
      </c>
      <c r="C50" s="28">
        <v>42876</v>
      </c>
      <c r="D50" s="28">
        <v>53492</v>
      </c>
      <c r="E50" s="28">
        <v>51719</v>
      </c>
      <c r="F50" s="28">
        <v>48814</v>
      </c>
      <c r="G50" s="28">
        <v>43448</v>
      </c>
      <c r="H50" s="28">
        <v>36918</v>
      </c>
      <c r="I50" s="28">
        <v>31433</v>
      </c>
      <c r="J50" s="28">
        <v>27497</v>
      </c>
      <c r="K50" s="28">
        <v>24745</v>
      </c>
      <c r="L50" s="28">
        <v>22546</v>
      </c>
      <c r="M50" s="28">
        <v>20340</v>
      </c>
      <c r="N50" s="28">
        <v>18109</v>
      </c>
      <c r="O50" s="28">
        <v>16009</v>
      </c>
      <c r="P50" s="28">
        <v>13832</v>
      </c>
      <c r="Q50" s="28">
        <v>11299</v>
      </c>
      <c r="R50" s="28">
        <v>8426</v>
      </c>
      <c r="S50" s="28">
        <v>9661</v>
      </c>
      <c r="T50" s="25">
        <f t="shared" si="2"/>
        <v>491753</v>
      </c>
    </row>
    <row r="51" spans="1:20" ht="15">
      <c r="A51" s="29" t="s">
        <v>21</v>
      </c>
      <c r="B51" s="28">
        <v>13106</v>
      </c>
      <c r="C51" s="28">
        <v>52938</v>
      </c>
      <c r="D51" s="28">
        <v>66397</v>
      </c>
      <c r="E51" s="28">
        <v>65159</v>
      </c>
      <c r="F51" s="28">
        <v>61480</v>
      </c>
      <c r="G51" s="28">
        <v>56535</v>
      </c>
      <c r="H51" s="28">
        <v>52510</v>
      </c>
      <c r="I51" s="28">
        <v>48833</v>
      </c>
      <c r="J51" s="28">
        <v>44333</v>
      </c>
      <c r="K51" s="28">
        <v>39681</v>
      </c>
      <c r="L51" s="28">
        <v>35158</v>
      </c>
      <c r="M51" s="28">
        <v>30175</v>
      </c>
      <c r="N51" s="28">
        <v>24772</v>
      </c>
      <c r="O51" s="28">
        <v>19607</v>
      </c>
      <c r="P51" s="28">
        <v>15023</v>
      </c>
      <c r="Q51" s="28">
        <v>11034</v>
      </c>
      <c r="R51" s="28">
        <v>7685</v>
      </c>
      <c r="S51" s="28">
        <v>8974</v>
      </c>
      <c r="T51" s="25">
        <f t="shared" si="2"/>
        <v>653400</v>
      </c>
    </row>
    <row r="52" spans="1:20" ht="15">
      <c r="A52" s="29" t="s">
        <v>22</v>
      </c>
      <c r="B52" s="28">
        <v>13892</v>
      </c>
      <c r="C52" s="28">
        <v>56330</v>
      </c>
      <c r="D52" s="28">
        <v>68330</v>
      </c>
      <c r="E52" s="28">
        <v>62628</v>
      </c>
      <c r="F52" s="28">
        <v>54002</v>
      </c>
      <c r="G52" s="28">
        <v>44994</v>
      </c>
      <c r="H52" s="28">
        <v>38918</v>
      </c>
      <c r="I52" s="28">
        <v>34803</v>
      </c>
      <c r="J52" s="28">
        <v>30577</v>
      </c>
      <c r="K52" s="28">
        <v>26738</v>
      </c>
      <c r="L52" s="28">
        <v>23640</v>
      </c>
      <c r="M52" s="28">
        <v>20570</v>
      </c>
      <c r="N52" s="28">
        <v>17112</v>
      </c>
      <c r="O52" s="28">
        <v>13578</v>
      </c>
      <c r="P52" s="28">
        <v>10448</v>
      </c>
      <c r="Q52" s="28">
        <v>7636</v>
      </c>
      <c r="R52" s="28">
        <v>4955</v>
      </c>
      <c r="S52" s="28">
        <v>4933</v>
      </c>
      <c r="T52" s="25">
        <f>SUM(B52:S52)</f>
        <v>534084</v>
      </c>
    </row>
    <row r="53" spans="1:20" ht="15">
      <c r="A53" s="26" t="s">
        <v>23</v>
      </c>
      <c r="B53" s="28">
        <v>80667</v>
      </c>
      <c r="C53" s="28">
        <v>323391</v>
      </c>
      <c r="D53" s="28">
        <v>400976</v>
      </c>
      <c r="E53" s="28">
        <v>383654</v>
      </c>
      <c r="F53" s="28">
        <v>361138</v>
      </c>
      <c r="G53" s="28">
        <v>339034</v>
      </c>
      <c r="H53" s="28">
        <v>321478</v>
      </c>
      <c r="I53" s="28">
        <v>303515</v>
      </c>
      <c r="J53" s="28">
        <v>277189</v>
      </c>
      <c r="K53" s="28">
        <v>246589</v>
      </c>
      <c r="L53" s="28">
        <v>218342</v>
      </c>
      <c r="M53" s="28">
        <v>189454</v>
      </c>
      <c r="N53" s="28">
        <v>155754</v>
      </c>
      <c r="O53" s="28">
        <v>120045</v>
      </c>
      <c r="P53" s="28">
        <v>87693</v>
      </c>
      <c r="Q53" s="28">
        <v>61709</v>
      </c>
      <c r="R53" s="28">
        <v>42155</v>
      </c>
      <c r="S53" s="28">
        <v>50758</v>
      </c>
      <c r="T53" s="25">
        <f t="shared" ref="T53:T69" si="3">SUM(B53:S53)</f>
        <v>3963541</v>
      </c>
    </row>
    <row r="54" spans="1:20" ht="15">
      <c r="A54" s="26" t="s">
        <v>15</v>
      </c>
      <c r="B54" s="28">
        <v>9188</v>
      </c>
      <c r="C54" s="28">
        <v>36493</v>
      </c>
      <c r="D54" s="28">
        <v>46216</v>
      </c>
      <c r="E54" s="28">
        <v>45882</v>
      </c>
      <c r="F54" s="28">
        <v>42430</v>
      </c>
      <c r="G54" s="28">
        <v>37357</v>
      </c>
      <c r="H54" s="28">
        <v>32918</v>
      </c>
      <c r="I54" s="28">
        <v>29432</v>
      </c>
      <c r="J54" s="28">
        <v>26373</v>
      </c>
      <c r="K54" s="28">
        <v>23820</v>
      </c>
      <c r="L54" s="28">
        <v>21328</v>
      </c>
      <c r="M54" s="28">
        <v>18328</v>
      </c>
      <c r="N54" s="28">
        <v>15296</v>
      </c>
      <c r="O54" s="28">
        <v>12941</v>
      </c>
      <c r="P54" s="28">
        <v>11040</v>
      </c>
      <c r="Q54" s="28">
        <v>8947</v>
      </c>
      <c r="R54" s="28">
        <v>6645</v>
      </c>
      <c r="S54" s="28">
        <v>7909</v>
      </c>
      <c r="T54" s="25">
        <f t="shared" si="3"/>
        <v>432543</v>
      </c>
    </row>
    <row r="55" spans="1:20" ht="15">
      <c r="A55" s="26" t="s">
        <v>16</v>
      </c>
      <c r="B55" s="28">
        <v>10268</v>
      </c>
      <c r="C55" s="28">
        <v>40883</v>
      </c>
      <c r="D55" s="28">
        <v>51421</v>
      </c>
      <c r="E55" s="28">
        <v>51061</v>
      </c>
      <c r="F55" s="28">
        <v>48300</v>
      </c>
      <c r="G55" s="28">
        <v>42465</v>
      </c>
      <c r="H55" s="28">
        <v>35984</v>
      </c>
      <c r="I55" s="28">
        <v>30845</v>
      </c>
      <c r="J55" s="28">
        <v>26957</v>
      </c>
      <c r="K55" s="28">
        <v>24276</v>
      </c>
      <c r="L55" s="28">
        <v>22500</v>
      </c>
      <c r="M55" s="28">
        <v>20634</v>
      </c>
      <c r="N55" s="28">
        <v>18284</v>
      </c>
      <c r="O55" s="28">
        <v>15858</v>
      </c>
      <c r="P55" s="28">
        <v>13627</v>
      </c>
      <c r="Q55" s="28">
        <v>11333</v>
      </c>
      <c r="R55" s="28">
        <v>8702</v>
      </c>
      <c r="S55" s="28">
        <v>11131</v>
      </c>
      <c r="T55" s="25">
        <f t="shared" si="3"/>
        <v>484529</v>
      </c>
    </row>
    <row r="56" spans="1:20" ht="15">
      <c r="A56" s="29" t="s">
        <v>24</v>
      </c>
      <c r="B56" s="28">
        <v>19493</v>
      </c>
      <c r="C56" s="28">
        <v>77867</v>
      </c>
      <c r="D56" s="28">
        <v>95552</v>
      </c>
      <c r="E56" s="28">
        <v>90599</v>
      </c>
      <c r="F56" s="28">
        <v>81820</v>
      </c>
      <c r="G56" s="28">
        <v>71277</v>
      </c>
      <c r="H56" s="28">
        <v>63524</v>
      </c>
      <c r="I56" s="28">
        <v>58657</v>
      </c>
      <c r="J56" s="28">
        <v>53804</v>
      </c>
      <c r="K56" s="28">
        <v>48242</v>
      </c>
      <c r="L56" s="28">
        <v>42241</v>
      </c>
      <c r="M56" s="28">
        <v>35856</v>
      </c>
      <c r="N56" s="28">
        <v>29394</v>
      </c>
      <c r="O56" s="28">
        <v>23358</v>
      </c>
      <c r="P56" s="28">
        <v>17968</v>
      </c>
      <c r="Q56" s="28">
        <v>13196</v>
      </c>
      <c r="R56" s="28">
        <v>9013</v>
      </c>
      <c r="S56" s="28">
        <v>9906</v>
      </c>
      <c r="T56" s="25">
        <f t="shared" si="3"/>
        <v>841767</v>
      </c>
    </row>
    <row r="57" spans="1:20" ht="15">
      <c r="A57" s="26" t="s">
        <v>25</v>
      </c>
      <c r="B57" s="28">
        <v>30905</v>
      </c>
      <c r="C57" s="28">
        <v>125789</v>
      </c>
      <c r="D57" s="28">
        <v>159050</v>
      </c>
      <c r="E57" s="28">
        <v>156822</v>
      </c>
      <c r="F57" s="28">
        <v>143812</v>
      </c>
      <c r="G57" s="28">
        <v>124115</v>
      </c>
      <c r="H57" s="28">
        <v>109699</v>
      </c>
      <c r="I57" s="28">
        <v>100995</v>
      </c>
      <c r="J57" s="28">
        <v>93564</v>
      </c>
      <c r="K57" s="28">
        <v>85328</v>
      </c>
      <c r="L57" s="28">
        <v>75608</v>
      </c>
      <c r="M57" s="28">
        <v>64953</v>
      </c>
      <c r="N57" s="28">
        <v>54272</v>
      </c>
      <c r="O57" s="28">
        <v>43682</v>
      </c>
      <c r="P57" s="28">
        <v>33485</v>
      </c>
      <c r="Q57" s="28">
        <v>24848</v>
      </c>
      <c r="R57" s="28">
        <v>17914</v>
      </c>
      <c r="S57" s="28">
        <v>22270</v>
      </c>
      <c r="T57" s="25">
        <f t="shared" si="3"/>
        <v>1467111</v>
      </c>
    </row>
    <row r="58" spans="1:20" ht="28.5">
      <c r="A58" s="29" t="s">
        <v>28</v>
      </c>
      <c r="B58" s="28">
        <v>4956</v>
      </c>
      <c r="C58" s="28">
        <v>19880</v>
      </c>
      <c r="D58" s="28">
        <v>23959</v>
      </c>
      <c r="E58" s="28">
        <v>21204</v>
      </c>
      <c r="F58" s="28">
        <v>17820</v>
      </c>
      <c r="G58" s="28">
        <v>14629</v>
      </c>
      <c r="H58" s="28">
        <v>12145</v>
      </c>
      <c r="I58" s="28">
        <v>10065</v>
      </c>
      <c r="J58" s="28">
        <v>8346</v>
      </c>
      <c r="K58" s="28">
        <v>7157</v>
      </c>
      <c r="L58" s="28">
        <v>6213</v>
      </c>
      <c r="M58" s="28">
        <v>5208</v>
      </c>
      <c r="N58" s="28">
        <v>4166</v>
      </c>
      <c r="O58" s="28">
        <v>3320</v>
      </c>
      <c r="P58" s="28">
        <v>2653</v>
      </c>
      <c r="Q58" s="28">
        <v>1987</v>
      </c>
      <c r="R58" s="28">
        <v>1285</v>
      </c>
      <c r="S58" s="28">
        <v>1352</v>
      </c>
      <c r="T58" s="25">
        <f t="shared" si="3"/>
        <v>166345</v>
      </c>
    </row>
    <row r="59" spans="1:20" ht="15">
      <c r="A59" s="29" t="s">
        <v>29</v>
      </c>
      <c r="B59" s="28">
        <v>3198</v>
      </c>
      <c r="C59" s="28">
        <v>12385</v>
      </c>
      <c r="D59" s="28">
        <v>15226</v>
      </c>
      <c r="E59" s="28">
        <v>14152</v>
      </c>
      <c r="F59" s="28">
        <v>12077</v>
      </c>
      <c r="G59" s="28">
        <v>9991</v>
      </c>
      <c r="H59" s="28">
        <v>8676</v>
      </c>
      <c r="I59" s="28">
        <v>7747</v>
      </c>
      <c r="J59" s="28">
        <v>6690</v>
      </c>
      <c r="K59" s="28">
        <v>5606</v>
      </c>
      <c r="L59" s="28">
        <v>4723</v>
      </c>
      <c r="M59" s="28">
        <v>3934</v>
      </c>
      <c r="N59" s="28">
        <v>3152</v>
      </c>
      <c r="O59" s="28">
        <v>2427</v>
      </c>
      <c r="P59" s="28">
        <v>1851</v>
      </c>
      <c r="Q59" s="28">
        <v>1345</v>
      </c>
      <c r="R59" s="28">
        <v>841</v>
      </c>
      <c r="S59" s="28">
        <v>784</v>
      </c>
      <c r="T59" s="25">
        <f t="shared" si="3"/>
        <v>114805</v>
      </c>
    </row>
    <row r="60" spans="1:20" ht="15">
      <c r="A60" s="26" t="s">
        <v>30</v>
      </c>
      <c r="B60" s="28">
        <v>2505</v>
      </c>
      <c r="C60" s="28">
        <v>9783</v>
      </c>
      <c r="D60" s="28">
        <v>11903</v>
      </c>
      <c r="E60" s="28">
        <v>11207</v>
      </c>
      <c r="F60" s="28">
        <v>9969</v>
      </c>
      <c r="G60" s="28">
        <v>8653</v>
      </c>
      <c r="H60" s="28">
        <v>7512</v>
      </c>
      <c r="I60" s="28">
        <v>6519</v>
      </c>
      <c r="J60" s="28">
        <v>5598</v>
      </c>
      <c r="K60" s="28">
        <v>4712</v>
      </c>
      <c r="L60" s="28">
        <v>3895</v>
      </c>
      <c r="M60" s="28">
        <v>3183</v>
      </c>
      <c r="N60" s="28">
        <v>2583</v>
      </c>
      <c r="O60" s="28">
        <v>2055</v>
      </c>
      <c r="P60" s="28">
        <v>1581</v>
      </c>
      <c r="Q60" s="28">
        <v>1140</v>
      </c>
      <c r="R60" s="28">
        <v>746</v>
      </c>
      <c r="S60" s="28">
        <v>829</v>
      </c>
      <c r="T60" s="25">
        <f t="shared" si="3"/>
        <v>94373</v>
      </c>
    </row>
    <row r="61" spans="1:20" ht="15">
      <c r="A61" s="26" t="s">
        <v>17</v>
      </c>
      <c r="B61" s="28">
        <v>55395</v>
      </c>
      <c r="C61" s="28">
        <v>220750</v>
      </c>
      <c r="D61" s="28">
        <v>271400</v>
      </c>
      <c r="E61" s="28">
        <v>257946</v>
      </c>
      <c r="F61" s="28">
        <v>251033</v>
      </c>
      <c r="G61" s="28">
        <v>248637</v>
      </c>
      <c r="H61" s="28">
        <v>242447</v>
      </c>
      <c r="I61" s="28">
        <v>228919</v>
      </c>
      <c r="J61" s="28">
        <v>205222</v>
      </c>
      <c r="K61" s="28">
        <v>178190</v>
      </c>
      <c r="L61" s="28">
        <v>155841</v>
      </c>
      <c r="M61" s="28">
        <v>134401</v>
      </c>
      <c r="N61" s="28">
        <v>110255</v>
      </c>
      <c r="O61" s="28">
        <v>86390</v>
      </c>
      <c r="P61" s="28">
        <v>65890</v>
      </c>
      <c r="Q61" s="28">
        <v>48374</v>
      </c>
      <c r="R61" s="28">
        <v>33612</v>
      </c>
      <c r="S61" s="28">
        <v>40671</v>
      </c>
      <c r="T61" s="25">
        <f t="shared" si="3"/>
        <v>2835373</v>
      </c>
    </row>
    <row r="62" spans="1:20" ht="15">
      <c r="A62" s="29" t="s">
        <v>18</v>
      </c>
      <c r="B62" s="28">
        <v>10452</v>
      </c>
      <c r="C62" s="28">
        <v>41823</v>
      </c>
      <c r="D62" s="28">
        <v>52044</v>
      </c>
      <c r="E62" s="28">
        <v>51185</v>
      </c>
      <c r="F62" s="28">
        <v>49872</v>
      </c>
      <c r="G62" s="28">
        <v>47779</v>
      </c>
      <c r="H62" s="28">
        <v>44727</v>
      </c>
      <c r="I62" s="28">
        <v>40706</v>
      </c>
      <c r="J62" s="28">
        <v>36186</v>
      </c>
      <c r="K62" s="28">
        <v>32007</v>
      </c>
      <c r="L62" s="28">
        <v>28419</v>
      </c>
      <c r="M62" s="28">
        <v>24760</v>
      </c>
      <c r="N62" s="28">
        <v>20921</v>
      </c>
      <c r="O62" s="28">
        <v>17495</v>
      </c>
      <c r="P62" s="28">
        <v>14602</v>
      </c>
      <c r="Q62" s="28">
        <v>11766</v>
      </c>
      <c r="R62" s="28">
        <v>8790</v>
      </c>
      <c r="S62" s="28">
        <v>10556</v>
      </c>
      <c r="T62" s="25">
        <f t="shared" si="3"/>
        <v>544090</v>
      </c>
    </row>
    <row r="63" spans="1:20" ht="28.5">
      <c r="A63" s="29" t="s">
        <v>31</v>
      </c>
      <c r="B63" s="28">
        <v>2819</v>
      </c>
      <c r="C63" s="28">
        <v>11348</v>
      </c>
      <c r="D63" s="28">
        <v>13437</v>
      </c>
      <c r="E63" s="28">
        <v>12405</v>
      </c>
      <c r="F63" s="28">
        <v>10919</v>
      </c>
      <c r="G63" s="28">
        <v>9179</v>
      </c>
      <c r="H63" s="28">
        <v>7711</v>
      </c>
      <c r="I63" s="28">
        <v>6456</v>
      </c>
      <c r="J63" s="28">
        <v>5431</v>
      </c>
      <c r="K63" s="28">
        <v>4762</v>
      </c>
      <c r="L63" s="28">
        <v>4218</v>
      </c>
      <c r="M63" s="28">
        <v>3584</v>
      </c>
      <c r="N63" s="28">
        <v>2931</v>
      </c>
      <c r="O63" s="28">
        <v>2346</v>
      </c>
      <c r="P63" s="28">
        <v>1845</v>
      </c>
      <c r="Q63" s="28">
        <v>1381</v>
      </c>
      <c r="R63" s="28">
        <v>928</v>
      </c>
      <c r="S63" s="28">
        <v>984</v>
      </c>
      <c r="T63" s="25">
        <f t="shared" si="3"/>
        <v>102684</v>
      </c>
    </row>
    <row r="64" spans="1:20" ht="15">
      <c r="A64" s="29" t="s">
        <v>35</v>
      </c>
      <c r="B64" s="28">
        <v>583</v>
      </c>
      <c r="C64" s="28">
        <v>2379</v>
      </c>
      <c r="D64" s="28">
        <v>2797</v>
      </c>
      <c r="E64" s="28">
        <v>2566</v>
      </c>
      <c r="F64" s="28">
        <v>2337</v>
      </c>
      <c r="G64" s="28">
        <v>2321</v>
      </c>
      <c r="H64" s="28">
        <v>2408</v>
      </c>
      <c r="I64" s="28">
        <v>2351</v>
      </c>
      <c r="J64" s="28">
        <v>2150</v>
      </c>
      <c r="K64" s="28">
        <v>1938</v>
      </c>
      <c r="L64" s="28">
        <v>1712</v>
      </c>
      <c r="M64" s="28">
        <v>1378</v>
      </c>
      <c r="N64" s="28">
        <v>1016</v>
      </c>
      <c r="O64" s="28">
        <v>742</v>
      </c>
      <c r="P64" s="28">
        <v>530</v>
      </c>
      <c r="Q64" s="28">
        <v>348</v>
      </c>
      <c r="R64" s="28">
        <v>217</v>
      </c>
      <c r="S64" s="28">
        <v>227</v>
      </c>
      <c r="T64" s="25">
        <f t="shared" si="3"/>
        <v>28000</v>
      </c>
    </row>
    <row r="65" spans="1:20" ht="15">
      <c r="A65" s="26" t="s">
        <v>32</v>
      </c>
      <c r="B65" s="28">
        <v>4813</v>
      </c>
      <c r="C65" s="28">
        <v>19321</v>
      </c>
      <c r="D65" s="28">
        <v>23881</v>
      </c>
      <c r="E65" s="28">
        <v>22464</v>
      </c>
      <c r="F65" s="28">
        <v>19866</v>
      </c>
      <c r="G65" s="28">
        <v>17559</v>
      </c>
      <c r="H65" s="28">
        <v>16115</v>
      </c>
      <c r="I65" s="28">
        <v>14562</v>
      </c>
      <c r="J65" s="28">
        <v>12604</v>
      </c>
      <c r="K65" s="28">
        <v>10729</v>
      </c>
      <c r="L65" s="28">
        <v>9056</v>
      </c>
      <c r="M65" s="28">
        <v>7306</v>
      </c>
      <c r="N65" s="28">
        <v>5555</v>
      </c>
      <c r="O65" s="28">
        <v>4122</v>
      </c>
      <c r="P65" s="28">
        <v>3076</v>
      </c>
      <c r="Q65" s="28">
        <v>2222</v>
      </c>
      <c r="R65" s="28">
        <v>1375</v>
      </c>
      <c r="S65" s="28">
        <v>1133</v>
      </c>
      <c r="T65" s="25">
        <f t="shared" si="3"/>
        <v>195759</v>
      </c>
    </row>
    <row r="66" spans="1:20" ht="15">
      <c r="A66" s="26" t="s">
        <v>33</v>
      </c>
      <c r="B66" s="28">
        <v>4342</v>
      </c>
      <c r="C66" s="28">
        <v>17942</v>
      </c>
      <c r="D66" s="28">
        <v>19961</v>
      </c>
      <c r="E66" s="28">
        <v>16873</v>
      </c>
      <c r="F66" s="28">
        <v>14440</v>
      </c>
      <c r="G66" s="28">
        <v>12604</v>
      </c>
      <c r="H66" s="28">
        <v>11602</v>
      </c>
      <c r="I66" s="28">
        <v>10384</v>
      </c>
      <c r="J66" s="28">
        <v>8806</v>
      </c>
      <c r="K66" s="28">
        <v>7322</v>
      </c>
      <c r="L66" s="28">
        <v>6033</v>
      </c>
      <c r="M66" s="28">
        <v>4814</v>
      </c>
      <c r="N66" s="28">
        <v>3613</v>
      </c>
      <c r="O66" s="28">
        <v>2605</v>
      </c>
      <c r="P66" s="28">
        <v>1869</v>
      </c>
      <c r="Q66" s="28">
        <v>1344</v>
      </c>
      <c r="R66" s="28">
        <v>854</v>
      </c>
      <c r="S66" s="28">
        <v>650</v>
      </c>
      <c r="T66" s="25">
        <f t="shared" si="3"/>
        <v>146058</v>
      </c>
    </row>
    <row r="67" spans="1:20" ht="42.75">
      <c r="A67" s="29" t="s">
        <v>19</v>
      </c>
      <c r="B67" s="28">
        <v>10366</v>
      </c>
      <c r="C67" s="28">
        <v>40523</v>
      </c>
      <c r="D67" s="28">
        <v>50797</v>
      </c>
      <c r="E67" s="28">
        <v>49114</v>
      </c>
      <c r="F67" s="28">
        <v>44774</v>
      </c>
      <c r="G67" s="28">
        <v>40100</v>
      </c>
      <c r="H67" s="28">
        <v>36601</v>
      </c>
      <c r="I67" s="28">
        <v>33236</v>
      </c>
      <c r="J67" s="28">
        <v>29062</v>
      </c>
      <c r="K67" s="28">
        <v>25121</v>
      </c>
      <c r="L67" s="28">
        <v>21709</v>
      </c>
      <c r="M67" s="28">
        <v>18327</v>
      </c>
      <c r="N67" s="28">
        <v>14773</v>
      </c>
      <c r="O67" s="28">
        <v>11465</v>
      </c>
      <c r="P67" s="28">
        <v>8733</v>
      </c>
      <c r="Q67" s="28">
        <v>6445</v>
      </c>
      <c r="R67" s="28">
        <v>4329</v>
      </c>
      <c r="S67" s="28">
        <v>4516</v>
      </c>
      <c r="T67" s="25">
        <f t="shared" si="3"/>
        <v>449991</v>
      </c>
    </row>
    <row r="68" spans="1:20" ht="15">
      <c r="A68" s="29" t="s">
        <v>26</v>
      </c>
      <c r="B68" s="28">
        <v>8486</v>
      </c>
      <c r="C68" s="28">
        <v>33499</v>
      </c>
      <c r="D68" s="28">
        <v>39303</v>
      </c>
      <c r="E68" s="28">
        <v>35543</v>
      </c>
      <c r="F68" s="28">
        <v>32195</v>
      </c>
      <c r="G68" s="28">
        <v>29314</v>
      </c>
      <c r="H68" s="28">
        <v>27031</v>
      </c>
      <c r="I68" s="28">
        <v>24869</v>
      </c>
      <c r="J68" s="28">
        <v>22286</v>
      </c>
      <c r="K68" s="28">
        <v>19500</v>
      </c>
      <c r="L68" s="28">
        <v>16768</v>
      </c>
      <c r="M68" s="28">
        <v>14021</v>
      </c>
      <c r="N68" s="28">
        <v>11300</v>
      </c>
      <c r="O68" s="28">
        <v>8783</v>
      </c>
      <c r="P68" s="28">
        <v>6631</v>
      </c>
      <c r="Q68" s="28">
        <v>4911</v>
      </c>
      <c r="R68" s="28">
        <v>3542</v>
      </c>
      <c r="S68" s="28">
        <v>4426</v>
      </c>
      <c r="T68" s="25">
        <f t="shared" si="3"/>
        <v>342408</v>
      </c>
    </row>
    <row r="69" spans="1:20" ht="28.5">
      <c r="A69" s="29" t="s">
        <v>36</v>
      </c>
      <c r="B69" s="28">
        <v>953</v>
      </c>
      <c r="C69" s="28">
        <v>3710</v>
      </c>
      <c r="D69" s="28">
        <v>4506</v>
      </c>
      <c r="E69" s="28">
        <v>4338</v>
      </c>
      <c r="F69" s="28">
        <v>3790</v>
      </c>
      <c r="G69" s="28">
        <v>3061</v>
      </c>
      <c r="H69" s="28">
        <v>2547</v>
      </c>
      <c r="I69" s="28">
        <v>2304</v>
      </c>
      <c r="J69" s="28">
        <v>2120</v>
      </c>
      <c r="K69" s="28">
        <v>1882</v>
      </c>
      <c r="L69" s="28">
        <v>1614</v>
      </c>
      <c r="M69" s="28">
        <v>1355</v>
      </c>
      <c r="N69" s="28">
        <v>1102</v>
      </c>
      <c r="O69" s="28">
        <v>888</v>
      </c>
      <c r="P69" s="28">
        <v>707</v>
      </c>
      <c r="Q69" s="28">
        <v>538</v>
      </c>
      <c r="R69" s="28">
        <v>368</v>
      </c>
      <c r="S69" s="28">
        <v>370</v>
      </c>
      <c r="T69" s="25">
        <f t="shared" si="3"/>
        <v>36153</v>
      </c>
    </row>
    <row r="70" spans="1:20" ht="14.25">
      <c r="A70" s="30" t="s">
        <v>155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ht="14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ht="14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</sheetData>
  <mergeCells count="12">
    <mergeCell ref="A40:T40"/>
    <mergeCell ref="A42:A43"/>
    <mergeCell ref="B42:S42"/>
    <mergeCell ref="T42:T43"/>
    <mergeCell ref="A4:T4"/>
    <mergeCell ref="A39:T39"/>
    <mergeCell ref="A38:T38"/>
    <mergeCell ref="A3:T3"/>
    <mergeCell ref="A5:T5"/>
    <mergeCell ref="A7:A8"/>
    <mergeCell ref="B7:S7"/>
    <mergeCell ref="T7:T8"/>
  </mergeCells>
  <hyperlinks>
    <hyperlink ref="V7" location="ÍNDICE!A7" display="ÍNDICE"/>
    <hyperlink ref="V42" location="ÍNDICE!A6" display="ÍNDICE"/>
  </hyperlinks>
  <printOptions horizontalCentered="1"/>
  <pageMargins left="0.31496062992125984" right="0.31496062992125984" top="0.78740157480314965" bottom="0.35433070866141736" header="0.31496062992125984" footer="0"/>
  <pageSetup paperSize="9" scale="62" orientation="landscape" r:id="rId1"/>
  <headerFooter scaleWithDoc="0" alignWithMargins="0">
    <oddHeader>&amp;R&amp;"Arial,Negrita"Compendio estadístico 2013 - Población y migración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V70"/>
  <sheetViews>
    <sheetView showGridLines="0" topLeftCell="D1" zoomScale="85" zoomScaleNormal="85" workbookViewId="0">
      <selection activeCell="V7" sqref="V7"/>
    </sheetView>
  </sheetViews>
  <sheetFormatPr baseColWidth="10" defaultRowHeight="14.25"/>
  <cols>
    <col min="1" max="1" width="17.42578125" style="17" customWidth="1"/>
    <col min="2" max="2" width="11.140625" style="17" bestFit="1" customWidth="1"/>
    <col min="3" max="5" width="13" style="17" bestFit="1" customWidth="1"/>
    <col min="6" max="7" width="12.5703125" style="17" bestFit="1" customWidth="1"/>
    <col min="8" max="8" width="13" style="17" bestFit="1" customWidth="1"/>
    <col min="9" max="9" width="12.5703125" style="17" bestFit="1" customWidth="1"/>
    <col min="10" max="10" width="13" style="17" bestFit="1" customWidth="1"/>
    <col min="11" max="11" width="11.140625" style="17" customWidth="1"/>
    <col min="12" max="13" width="11.140625" style="17" bestFit="1" customWidth="1"/>
    <col min="14" max="15" width="10.7109375" style="17" bestFit="1" customWidth="1"/>
    <col min="16" max="17" width="11.140625" style="17" bestFit="1" customWidth="1"/>
    <col min="18" max="18" width="10.7109375" style="17" bestFit="1" customWidth="1"/>
    <col min="19" max="19" width="11.42578125" style="17" bestFit="1" customWidth="1"/>
    <col min="20" max="20" width="14.42578125" style="17" bestFit="1" customWidth="1"/>
    <col min="21" max="21" width="7.7109375" style="17" customWidth="1"/>
    <col min="22" max="22" width="10.140625" style="17" bestFit="1" customWidth="1"/>
    <col min="23" max="23" width="9.28515625" style="17" bestFit="1" customWidth="1"/>
    <col min="24" max="24" width="9" style="17" customWidth="1"/>
    <col min="25" max="25" width="8.5703125" style="17" customWidth="1"/>
    <col min="26" max="16384" width="11.42578125" style="17"/>
  </cols>
  <sheetData>
    <row r="1" spans="1:22" ht="6" customHeight="1"/>
    <row r="2" spans="1:22">
      <c r="A2" s="17" t="s">
        <v>79</v>
      </c>
    </row>
    <row r="3" spans="1:22" ht="15">
      <c r="A3" s="514" t="s">
        <v>160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1:22" ht="15">
      <c r="A4" s="514" t="s">
        <v>180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2">
      <c r="A5" s="515" t="s">
        <v>77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</row>
    <row r="6" spans="1:22" ht="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</row>
    <row r="7" spans="1:22" ht="22.5" customHeight="1">
      <c r="A7" s="516" t="s">
        <v>58</v>
      </c>
      <c r="B7" s="518" t="s">
        <v>83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6" t="s">
        <v>44</v>
      </c>
      <c r="V7" s="179" t="s">
        <v>149</v>
      </c>
    </row>
    <row r="8" spans="1:22" s="22" customFormat="1" ht="18.75" customHeight="1">
      <c r="A8" s="516"/>
      <c r="B8" s="21" t="s">
        <v>84</v>
      </c>
      <c r="C8" s="20" t="s">
        <v>85</v>
      </c>
      <c r="D8" s="20" t="s">
        <v>86</v>
      </c>
      <c r="E8" s="20" t="s">
        <v>87</v>
      </c>
      <c r="F8" s="20" t="s">
        <v>88</v>
      </c>
      <c r="G8" s="20" t="s">
        <v>89</v>
      </c>
      <c r="H8" s="20" t="s">
        <v>90</v>
      </c>
      <c r="I8" s="20" t="s">
        <v>91</v>
      </c>
      <c r="J8" s="21" t="s">
        <v>92</v>
      </c>
      <c r="K8" s="21" t="s">
        <v>93</v>
      </c>
      <c r="L8" s="21" t="s">
        <v>94</v>
      </c>
      <c r="M8" s="21" t="s">
        <v>95</v>
      </c>
      <c r="N8" s="21" t="s">
        <v>96</v>
      </c>
      <c r="O8" s="21" t="s">
        <v>97</v>
      </c>
      <c r="P8" s="21" t="s">
        <v>98</v>
      </c>
      <c r="Q8" s="21" t="s">
        <v>99</v>
      </c>
      <c r="R8" s="21" t="s">
        <v>100</v>
      </c>
      <c r="S8" s="21" t="s">
        <v>101</v>
      </c>
      <c r="T8" s="516"/>
    </row>
    <row r="9" spans="1:22" ht="18" customHeight="1">
      <c r="A9" s="23" t="s">
        <v>66</v>
      </c>
      <c r="B9" s="25">
        <v>336328</v>
      </c>
      <c r="C9" s="25">
        <v>1350471</v>
      </c>
      <c r="D9" s="25">
        <v>1679973</v>
      </c>
      <c r="E9" s="25">
        <v>1615587</v>
      </c>
      <c r="F9" s="25">
        <v>1514164</v>
      </c>
      <c r="G9" s="25">
        <v>1390316</v>
      </c>
      <c r="H9" s="25">
        <v>1275550</v>
      </c>
      <c r="I9" s="25">
        <v>1172832</v>
      </c>
      <c r="J9" s="25">
        <v>1057356</v>
      </c>
      <c r="K9" s="25">
        <v>935873</v>
      </c>
      <c r="L9" s="25">
        <v>825984</v>
      </c>
      <c r="M9" s="25">
        <v>717270</v>
      </c>
      <c r="N9" s="25">
        <v>598561</v>
      </c>
      <c r="O9" s="25">
        <v>479614</v>
      </c>
      <c r="P9" s="25">
        <v>373082</v>
      </c>
      <c r="Q9" s="25">
        <v>279507</v>
      </c>
      <c r="R9" s="25">
        <v>196452</v>
      </c>
      <c r="S9" s="25">
        <v>228546</v>
      </c>
      <c r="T9" s="25">
        <v>16027466</v>
      </c>
    </row>
    <row r="10" spans="1:22" ht="15">
      <c r="A10" s="26" t="s">
        <v>9</v>
      </c>
      <c r="B10" s="28">
        <v>16032</v>
      </c>
      <c r="C10" s="28">
        <v>64190</v>
      </c>
      <c r="D10" s="28">
        <v>78641</v>
      </c>
      <c r="E10" s="28">
        <v>77496</v>
      </c>
      <c r="F10" s="28">
        <v>77351</v>
      </c>
      <c r="G10" s="28">
        <v>75838</v>
      </c>
      <c r="H10" s="28">
        <v>69359</v>
      </c>
      <c r="I10" s="28">
        <v>59403</v>
      </c>
      <c r="J10" s="28">
        <v>49743</v>
      </c>
      <c r="K10" s="28">
        <v>42525</v>
      </c>
      <c r="L10" s="28">
        <v>37571</v>
      </c>
      <c r="M10" s="28">
        <v>33169</v>
      </c>
      <c r="N10" s="28">
        <v>28404</v>
      </c>
      <c r="O10" s="28">
        <v>23736</v>
      </c>
      <c r="P10" s="28">
        <v>19687</v>
      </c>
      <c r="Q10" s="28">
        <v>15750</v>
      </c>
      <c r="R10" s="28">
        <v>11750</v>
      </c>
      <c r="S10" s="28">
        <v>15524</v>
      </c>
      <c r="T10" s="25">
        <f>SUM(B10:S10)</f>
        <v>796169</v>
      </c>
    </row>
    <row r="11" spans="1:22" ht="15">
      <c r="A11" s="26" t="s">
        <v>57</v>
      </c>
      <c r="B11" s="28">
        <v>4611</v>
      </c>
      <c r="C11" s="28">
        <v>19769</v>
      </c>
      <c r="D11" s="28">
        <v>24209</v>
      </c>
      <c r="E11" s="28">
        <v>22287</v>
      </c>
      <c r="F11" s="28">
        <v>19580</v>
      </c>
      <c r="G11" s="28">
        <v>15827</v>
      </c>
      <c r="H11" s="28">
        <v>12931</v>
      </c>
      <c r="I11" s="28">
        <v>11403</v>
      </c>
      <c r="J11" s="28">
        <v>10461</v>
      </c>
      <c r="K11" s="28">
        <v>9695</v>
      </c>
      <c r="L11" s="28">
        <v>8972</v>
      </c>
      <c r="M11" s="28">
        <v>8101</v>
      </c>
      <c r="N11" s="28">
        <v>7105</v>
      </c>
      <c r="O11" s="28">
        <v>6251</v>
      </c>
      <c r="P11" s="28">
        <v>5662</v>
      </c>
      <c r="Q11" s="28">
        <v>4885</v>
      </c>
      <c r="R11" s="28">
        <v>3667</v>
      </c>
      <c r="S11" s="28">
        <v>4230</v>
      </c>
      <c r="T11" s="25">
        <f t="shared" ref="T11:T34" si="0">SUM(B11:S11)</f>
        <v>199646</v>
      </c>
    </row>
    <row r="12" spans="1:22" ht="15">
      <c r="A12" s="26" t="s">
        <v>11</v>
      </c>
      <c r="B12" s="28">
        <v>5582</v>
      </c>
      <c r="C12" s="28">
        <v>22990</v>
      </c>
      <c r="D12" s="28">
        <v>28474</v>
      </c>
      <c r="E12" s="28">
        <v>27269</v>
      </c>
      <c r="F12" s="28">
        <v>26091</v>
      </c>
      <c r="G12" s="28">
        <v>23691</v>
      </c>
      <c r="H12" s="28">
        <v>19973</v>
      </c>
      <c r="I12" s="28">
        <v>16285</v>
      </c>
      <c r="J12" s="28">
        <v>13588</v>
      </c>
      <c r="K12" s="28">
        <v>11925</v>
      </c>
      <c r="L12" s="28">
        <v>10791</v>
      </c>
      <c r="M12" s="28">
        <v>9692</v>
      </c>
      <c r="N12" s="28">
        <v>8532</v>
      </c>
      <c r="O12" s="28">
        <v>7472</v>
      </c>
      <c r="P12" s="28">
        <v>6589</v>
      </c>
      <c r="Q12" s="28">
        <v>5543</v>
      </c>
      <c r="R12" s="28">
        <v>4166</v>
      </c>
      <c r="S12" s="28">
        <v>5210</v>
      </c>
      <c r="T12" s="25">
        <f t="shared" si="0"/>
        <v>253863</v>
      </c>
    </row>
    <row r="13" spans="1:22" ht="15">
      <c r="A13" s="26" t="s">
        <v>12</v>
      </c>
      <c r="B13" s="28">
        <v>3374</v>
      </c>
      <c r="C13" s="28">
        <v>13804</v>
      </c>
      <c r="D13" s="28">
        <v>17843</v>
      </c>
      <c r="E13" s="28">
        <v>17977</v>
      </c>
      <c r="F13" s="28">
        <v>16770</v>
      </c>
      <c r="G13" s="28">
        <v>14585</v>
      </c>
      <c r="H13" s="28">
        <v>13202</v>
      </c>
      <c r="I13" s="28">
        <v>12484</v>
      </c>
      <c r="J13" s="28">
        <v>11697</v>
      </c>
      <c r="K13" s="28">
        <v>10824</v>
      </c>
      <c r="L13" s="28">
        <v>9691</v>
      </c>
      <c r="M13" s="28">
        <v>8184</v>
      </c>
      <c r="N13" s="28">
        <v>6685</v>
      </c>
      <c r="O13" s="28">
        <v>5607</v>
      </c>
      <c r="P13" s="28">
        <v>4864</v>
      </c>
      <c r="Q13" s="28">
        <v>4069</v>
      </c>
      <c r="R13" s="28">
        <v>3066</v>
      </c>
      <c r="S13" s="28">
        <v>3502</v>
      </c>
      <c r="T13" s="25">
        <f t="shared" si="0"/>
        <v>178228</v>
      </c>
    </row>
    <row r="14" spans="1:22" ht="15">
      <c r="A14" s="26" t="s">
        <v>13</v>
      </c>
      <c r="B14" s="28">
        <v>10622</v>
      </c>
      <c r="C14" s="28">
        <v>42463</v>
      </c>
      <c r="D14" s="28">
        <v>51939</v>
      </c>
      <c r="E14" s="28">
        <v>48784</v>
      </c>
      <c r="F14" s="28">
        <v>44435</v>
      </c>
      <c r="G14" s="28">
        <v>38972</v>
      </c>
      <c r="H14" s="28">
        <v>34042</v>
      </c>
      <c r="I14" s="28">
        <v>30153</v>
      </c>
      <c r="J14" s="28">
        <v>26581</v>
      </c>
      <c r="K14" s="28">
        <v>23193</v>
      </c>
      <c r="L14" s="28">
        <v>20175</v>
      </c>
      <c r="M14" s="28">
        <v>17453</v>
      </c>
      <c r="N14" s="28">
        <v>14914</v>
      </c>
      <c r="O14" s="28">
        <v>12765</v>
      </c>
      <c r="P14" s="28">
        <v>11015</v>
      </c>
      <c r="Q14" s="28">
        <v>9107</v>
      </c>
      <c r="R14" s="28">
        <v>6775</v>
      </c>
      <c r="S14" s="28">
        <v>7533</v>
      </c>
      <c r="T14" s="25">
        <f t="shared" si="0"/>
        <v>450921</v>
      </c>
    </row>
    <row r="15" spans="1:22" ht="15">
      <c r="A15" s="29" t="s">
        <v>14</v>
      </c>
      <c r="B15" s="28">
        <v>10453</v>
      </c>
      <c r="C15" s="28">
        <v>42403</v>
      </c>
      <c r="D15" s="28">
        <v>53569</v>
      </c>
      <c r="E15" s="28">
        <v>51918</v>
      </c>
      <c r="F15" s="28">
        <v>49171</v>
      </c>
      <c r="G15" s="28">
        <v>44142</v>
      </c>
      <c r="H15" s="28">
        <v>37736</v>
      </c>
      <c r="I15" s="28">
        <v>32159</v>
      </c>
      <c r="J15" s="28">
        <v>28067</v>
      </c>
      <c r="K15" s="28">
        <v>25131</v>
      </c>
      <c r="L15" s="28">
        <v>22866</v>
      </c>
      <c r="M15" s="28">
        <v>20660</v>
      </c>
      <c r="N15" s="28">
        <v>18397</v>
      </c>
      <c r="O15" s="28">
        <v>16242</v>
      </c>
      <c r="P15" s="28">
        <v>14052</v>
      </c>
      <c r="Q15" s="28">
        <v>11521</v>
      </c>
      <c r="R15" s="28">
        <v>8578</v>
      </c>
      <c r="S15" s="28">
        <v>9670</v>
      </c>
      <c r="T15" s="25">
        <f t="shared" si="0"/>
        <v>496735</v>
      </c>
    </row>
    <row r="16" spans="1:22" ht="15">
      <c r="A16" s="29" t="s">
        <v>21</v>
      </c>
      <c r="B16" s="28">
        <v>12980</v>
      </c>
      <c r="C16" s="28">
        <v>52564</v>
      </c>
      <c r="D16" s="28">
        <v>66459</v>
      </c>
      <c r="E16" s="28">
        <v>65636</v>
      </c>
      <c r="F16" s="28">
        <v>62164</v>
      </c>
      <c r="G16" s="28">
        <v>57229</v>
      </c>
      <c r="H16" s="28">
        <v>53125</v>
      </c>
      <c r="I16" s="28">
        <v>49654</v>
      </c>
      <c r="J16" s="28">
        <v>45293</v>
      </c>
      <c r="K16" s="28">
        <v>40552</v>
      </c>
      <c r="L16" s="28">
        <v>35990</v>
      </c>
      <c r="M16" s="28">
        <v>31080</v>
      </c>
      <c r="N16" s="28">
        <v>25668</v>
      </c>
      <c r="O16" s="28">
        <v>20354</v>
      </c>
      <c r="P16" s="28">
        <v>15594</v>
      </c>
      <c r="Q16" s="28">
        <v>11426</v>
      </c>
      <c r="R16" s="28">
        <v>7889</v>
      </c>
      <c r="S16" s="28">
        <v>9014</v>
      </c>
      <c r="T16" s="25">
        <f t="shared" si="0"/>
        <v>662671</v>
      </c>
    </row>
    <row r="17" spans="1:20" ht="15">
      <c r="A17" s="29" t="s">
        <v>22</v>
      </c>
      <c r="B17" s="28">
        <v>13781</v>
      </c>
      <c r="C17" s="28">
        <v>56001</v>
      </c>
      <c r="D17" s="28">
        <v>69004</v>
      </c>
      <c r="E17" s="28">
        <v>63646</v>
      </c>
      <c r="F17" s="28">
        <v>55172</v>
      </c>
      <c r="G17" s="28">
        <v>45862</v>
      </c>
      <c r="H17" s="28">
        <v>39479</v>
      </c>
      <c r="I17" s="28">
        <v>35457</v>
      </c>
      <c r="J17" s="28">
        <v>31320</v>
      </c>
      <c r="K17" s="28">
        <v>27317</v>
      </c>
      <c r="L17" s="28">
        <v>24098</v>
      </c>
      <c r="M17" s="28">
        <v>21055</v>
      </c>
      <c r="N17" s="28">
        <v>17658</v>
      </c>
      <c r="O17" s="28">
        <v>14061</v>
      </c>
      <c r="P17" s="28">
        <v>10790</v>
      </c>
      <c r="Q17" s="28">
        <v>7887</v>
      </c>
      <c r="R17" s="28">
        <v>5151</v>
      </c>
      <c r="S17" s="28">
        <v>4970</v>
      </c>
      <c r="T17" s="25">
        <f t="shared" si="0"/>
        <v>542709</v>
      </c>
    </row>
    <row r="18" spans="1:20" ht="15">
      <c r="A18" s="26" t="s">
        <v>23</v>
      </c>
      <c r="B18" s="28">
        <v>80413</v>
      </c>
      <c r="C18" s="28">
        <v>322451</v>
      </c>
      <c r="D18" s="28">
        <v>403077</v>
      </c>
      <c r="E18" s="28">
        <v>387789</v>
      </c>
      <c r="F18" s="28">
        <v>366151</v>
      </c>
      <c r="G18" s="28">
        <v>343522</v>
      </c>
      <c r="H18" s="28">
        <v>324459</v>
      </c>
      <c r="I18" s="28">
        <v>307221</v>
      </c>
      <c r="J18" s="28">
        <v>282723</v>
      </c>
      <c r="K18" s="28">
        <v>252218</v>
      </c>
      <c r="L18" s="28">
        <v>223249</v>
      </c>
      <c r="M18" s="28">
        <v>194714</v>
      </c>
      <c r="N18" s="28">
        <v>161621</v>
      </c>
      <c r="O18" s="28">
        <v>125504</v>
      </c>
      <c r="P18" s="28">
        <v>91855</v>
      </c>
      <c r="Q18" s="28">
        <v>64229</v>
      </c>
      <c r="R18" s="28">
        <v>43210</v>
      </c>
      <c r="S18" s="28">
        <v>50523</v>
      </c>
      <c r="T18" s="25">
        <f t="shared" si="0"/>
        <v>4024929</v>
      </c>
    </row>
    <row r="19" spans="1:20" ht="15">
      <c r="A19" s="26" t="s">
        <v>15</v>
      </c>
      <c r="B19" s="28">
        <v>9153</v>
      </c>
      <c r="C19" s="28">
        <v>36360</v>
      </c>
      <c r="D19" s="28">
        <v>46007</v>
      </c>
      <c r="E19" s="28">
        <v>46247</v>
      </c>
      <c r="F19" s="28">
        <v>43149</v>
      </c>
      <c r="G19" s="28">
        <v>38104</v>
      </c>
      <c r="H19" s="28">
        <v>33589</v>
      </c>
      <c r="I19" s="28">
        <v>30091</v>
      </c>
      <c r="J19" s="28">
        <v>26972</v>
      </c>
      <c r="K19" s="28">
        <v>24316</v>
      </c>
      <c r="L19" s="28">
        <v>21849</v>
      </c>
      <c r="M19" s="28">
        <v>18914</v>
      </c>
      <c r="N19" s="28">
        <v>15778</v>
      </c>
      <c r="O19" s="28">
        <v>13236</v>
      </c>
      <c r="P19" s="28">
        <v>11252</v>
      </c>
      <c r="Q19" s="28">
        <v>9145</v>
      </c>
      <c r="R19" s="28">
        <v>6782</v>
      </c>
      <c r="S19" s="28">
        <v>7924</v>
      </c>
      <c r="T19" s="25">
        <f t="shared" si="0"/>
        <v>438868</v>
      </c>
    </row>
    <row r="20" spans="1:20" ht="15">
      <c r="A20" s="26" t="s">
        <v>16</v>
      </c>
      <c r="B20" s="28">
        <v>10223</v>
      </c>
      <c r="C20" s="28">
        <v>40727</v>
      </c>
      <c r="D20" s="28">
        <v>51255</v>
      </c>
      <c r="E20" s="28">
        <v>51126</v>
      </c>
      <c r="F20" s="28">
        <v>48732</v>
      </c>
      <c r="G20" s="28">
        <v>43193</v>
      </c>
      <c r="H20" s="28">
        <v>36756</v>
      </c>
      <c r="I20" s="28">
        <v>31601</v>
      </c>
      <c r="J20" s="28">
        <v>27610</v>
      </c>
      <c r="K20" s="28">
        <v>24674</v>
      </c>
      <c r="L20" s="28">
        <v>22762</v>
      </c>
      <c r="M20" s="28">
        <v>20957</v>
      </c>
      <c r="N20" s="28">
        <v>18674</v>
      </c>
      <c r="O20" s="28">
        <v>16193</v>
      </c>
      <c r="P20" s="28">
        <v>13880</v>
      </c>
      <c r="Q20" s="28">
        <v>11553</v>
      </c>
      <c r="R20" s="28">
        <v>8889</v>
      </c>
      <c r="S20" s="28">
        <v>11234</v>
      </c>
      <c r="T20" s="25">
        <f t="shared" si="0"/>
        <v>490039</v>
      </c>
    </row>
    <row r="21" spans="1:20" ht="15">
      <c r="A21" s="29" t="s">
        <v>24</v>
      </c>
      <c r="B21" s="28">
        <v>19375</v>
      </c>
      <c r="C21" s="28">
        <v>77431</v>
      </c>
      <c r="D21" s="28">
        <v>96021</v>
      </c>
      <c r="E21" s="28">
        <v>91630</v>
      </c>
      <c r="F21" s="28">
        <v>83244</v>
      </c>
      <c r="G21" s="28">
        <v>72594</v>
      </c>
      <c r="H21" s="28">
        <v>64275</v>
      </c>
      <c r="I21" s="28">
        <v>59308</v>
      </c>
      <c r="J21" s="28">
        <v>54678</v>
      </c>
      <c r="K21" s="28">
        <v>49230</v>
      </c>
      <c r="L21" s="28">
        <v>43259</v>
      </c>
      <c r="M21" s="28">
        <v>36899</v>
      </c>
      <c r="N21" s="28">
        <v>30359</v>
      </c>
      <c r="O21" s="28">
        <v>24126</v>
      </c>
      <c r="P21" s="28">
        <v>18524</v>
      </c>
      <c r="Q21" s="28">
        <v>13567</v>
      </c>
      <c r="R21" s="28">
        <v>9214</v>
      </c>
      <c r="S21" s="28">
        <v>9888</v>
      </c>
      <c r="T21" s="25">
        <f t="shared" si="0"/>
        <v>853622</v>
      </c>
    </row>
    <row r="22" spans="1:20" ht="15">
      <c r="A22" s="26" t="s">
        <v>25</v>
      </c>
      <c r="B22" s="28">
        <v>30519</v>
      </c>
      <c r="C22" s="28">
        <v>124329</v>
      </c>
      <c r="D22" s="28">
        <v>158483</v>
      </c>
      <c r="E22" s="28">
        <v>157123</v>
      </c>
      <c r="F22" s="28">
        <v>145771</v>
      </c>
      <c r="G22" s="28">
        <v>126069</v>
      </c>
      <c r="H22" s="28">
        <v>110707</v>
      </c>
      <c r="I22" s="28">
        <v>101837</v>
      </c>
      <c r="J22" s="28">
        <v>94647</v>
      </c>
      <c r="K22" s="28">
        <v>86699</v>
      </c>
      <c r="L22" s="28">
        <v>77272</v>
      </c>
      <c r="M22" s="28">
        <v>66687</v>
      </c>
      <c r="N22" s="28">
        <v>55910</v>
      </c>
      <c r="O22" s="28">
        <v>45199</v>
      </c>
      <c r="P22" s="28">
        <v>34706</v>
      </c>
      <c r="Q22" s="28">
        <v>25564</v>
      </c>
      <c r="R22" s="28">
        <v>18238</v>
      </c>
      <c r="S22" s="28">
        <v>22180</v>
      </c>
      <c r="T22" s="25">
        <f t="shared" si="0"/>
        <v>1481940</v>
      </c>
    </row>
    <row r="23" spans="1:20" ht="28.5">
      <c r="A23" s="29" t="s">
        <v>28</v>
      </c>
      <c r="B23" s="28">
        <v>4948</v>
      </c>
      <c r="C23" s="28">
        <v>19883</v>
      </c>
      <c r="D23" s="28">
        <v>24290</v>
      </c>
      <c r="E23" s="28">
        <v>21766</v>
      </c>
      <c r="F23" s="28">
        <v>18371</v>
      </c>
      <c r="G23" s="28">
        <v>15125</v>
      </c>
      <c r="H23" s="28">
        <v>12622</v>
      </c>
      <c r="I23" s="28">
        <v>10513</v>
      </c>
      <c r="J23" s="28">
        <v>8677</v>
      </c>
      <c r="K23" s="28">
        <v>7385</v>
      </c>
      <c r="L23" s="28">
        <v>6417</v>
      </c>
      <c r="M23" s="28">
        <v>5420</v>
      </c>
      <c r="N23" s="28">
        <v>4349</v>
      </c>
      <c r="O23" s="28">
        <v>3438</v>
      </c>
      <c r="P23" s="28">
        <v>2733</v>
      </c>
      <c r="Q23" s="28">
        <v>2071</v>
      </c>
      <c r="R23" s="28">
        <v>1357</v>
      </c>
      <c r="S23" s="28">
        <v>1357</v>
      </c>
      <c r="T23" s="25">
        <f t="shared" si="0"/>
        <v>170722</v>
      </c>
    </row>
    <row r="24" spans="1:20" ht="15">
      <c r="A24" s="29" t="s">
        <v>29</v>
      </c>
      <c r="B24" s="28">
        <v>3224</v>
      </c>
      <c r="C24" s="28">
        <v>12482</v>
      </c>
      <c r="D24" s="28">
        <v>15282</v>
      </c>
      <c r="E24" s="28">
        <v>14461</v>
      </c>
      <c r="F24" s="28">
        <v>12413</v>
      </c>
      <c r="G24" s="28">
        <v>10238</v>
      </c>
      <c r="H24" s="28">
        <v>8866</v>
      </c>
      <c r="I24" s="28">
        <v>7952</v>
      </c>
      <c r="J24" s="28">
        <v>6917</v>
      </c>
      <c r="K24" s="28">
        <v>5805</v>
      </c>
      <c r="L24" s="28">
        <v>4881</v>
      </c>
      <c r="M24" s="28">
        <v>4083</v>
      </c>
      <c r="N24" s="28">
        <v>3291</v>
      </c>
      <c r="O24" s="28">
        <v>2535</v>
      </c>
      <c r="P24" s="28">
        <v>1923</v>
      </c>
      <c r="Q24" s="28">
        <v>1412</v>
      </c>
      <c r="R24" s="28">
        <v>897</v>
      </c>
      <c r="S24" s="28">
        <v>803</v>
      </c>
      <c r="T24" s="25">
        <f t="shared" si="0"/>
        <v>117465</v>
      </c>
    </row>
    <row r="25" spans="1:20" ht="15">
      <c r="A25" s="26" t="s">
        <v>30</v>
      </c>
      <c r="B25" s="28">
        <v>2529</v>
      </c>
      <c r="C25" s="28">
        <v>9897</v>
      </c>
      <c r="D25" s="28">
        <v>12007</v>
      </c>
      <c r="E25" s="28">
        <v>11459</v>
      </c>
      <c r="F25" s="28">
        <v>10284</v>
      </c>
      <c r="G25" s="28">
        <v>8962</v>
      </c>
      <c r="H25" s="28">
        <v>7792</v>
      </c>
      <c r="I25" s="28">
        <v>6766</v>
      </c>
      <c r="J25" s="28">
        <v>5812</v>
      </c>
      <c r="K25" s="28">
        <v>4907</v>
      </c>
      <c r="L25" s="28">
        <v>4059</v>
      </c>
      <c r="M25" s="28">
        <v>3317</v>
      </c>
      <c r="N25" s="28">
        <v>2698</v>
      </c>
      <c r="O25" s="28">
        <v>2147</v>
      </c>
      <c r="P25" s="28">
        <v>1648</v>
      </c>
      <c r="Q25" s="28">
        <v>1198</v>
      </c>
      <c r="R25" s="28">
        <v>780</v>
      </c>
      <c r="S25" s="28">
        <v>831</v>
      </c>
      <c r="T25" s="25">
        <f t="shared" si="0"/>
        <v>97093</v>
      </c>
    </row>
    <row r="26" spans="1:20" ht="15">
      <c r="A26" s="26" t="s">
        <v>17</v>
      </c>
      <c r="B26" s="28">
        <v>55579</v>
      </c>
      <c r="C26" s="28">
        <v>221156</v>
      </c>
      <c r="D26" s="28">
        <v>273806</v>
      </c>
      <c r="E26" s="28">
        <v>261385</v>
      </c>
      <c r="F26" s="28">
        <v>254165</v>
      </c>
      <c r="G26" s="28">
        <v>252178</v>
      </c>
      <c r="H26" s="28">
        <v>245758</v>
      </c>
      <c r="I26" s="28">
        <v>232892</v>
      </c>
      <c r="J26" s="28">
        <v>210916</v>
      </c>
      <c r="K26" s="28">
        <v>183629</v>
      </c>
      <c r="L26" s="28">
        <v>160177</v>
      </c>
      <c r="M26" s="28">
        <v>138829</v>
      </c>
      <c r="N26" s="28">
        <v>114913</v>
      </c>
      <c r="O26" s="28">
        <v>90422</v>
      </c>
      <c r="P26" s="28">
        <v>68981</v>
      </c>
      <c r="Q26" s="28">
        <v>50613</v>
      </c>
      <c r="R26" s="28">
        <v>34944</v>
      </c>
      <c r="S26" s="28">
        <v>41129</v>
      </c>
      <c r="T26" s="25">
        <f t="shared" si="0"/>
        <v>2891472</v>
      </c>
    </row>
    <row r="27" spans="1:20" ht="15">
      <c r="A27" s="29" t="s">
        <v>18</v>
      </c>
      <c r="B27" s="28">
        <v>10403</v>
      </c>
      <c r="C27" s="28">
        <v>41718</v>
      </c>
      <c r="D27" s="28">
        <v>52123</v>
      </c>
      <c r="E27" s="28">
        <v>51394</v>
      </c>
      <c r="F27" s="28">
        <v>50072</v>
      </c>
      <c r="G27" s="28">
        <v>48084</v>
      </c>
      <c r="H27" s="28">
        <v>45291</v>
      </c>
      <c r="I27" s="28">
        <v>41496</v>
      </c>
      <c r="J27" s="28">
        <v>37049</v>
      </c>
      <c r="K27" s="28">
        <v>32746</v>
      </c>
      <c r="L27" s="28">
        <v>29051</v>
      </c>
      <c r="M27" s="28">
        <v>25414</v>
      </c>
      <c r="N27" s="28">
        <v>21539</v>
      </c>
      <c r="O27" s="28">
        <v>17961</v>
      </c>
      <c r="P27" s="28">
        <v>14949</v>
      </c>
      <c r="Q27" s="28">
        <v>12060</v>
      </c>
      <c r="R27" s="28">
        <v>8979</v>
      </c>
      <c r="S27" s="28">
        <v>10503</v>
      </c>
      <c r="T27" s="25">
        <f t="shared" si="0"/>
        <v>550832</v>
      </c>
    </row>
    <row r="28" spans="1:20" s="69" customFormat="1" ht="28.5" customHeight="1">
      <c r="A28" s="117" t="s">
        <v>31</v>
      </c>
      <c r="B28" s="28">
        <v>2827</v>
      </c>
      <c r="C28" s="28">
        <v>11478</v>
      </c>
      <c r="D28" s="28">
        <v>13644</v>
      </c>
      <c r="E28" s="28">
        <v>12592</v>
      </c>
      <c r="F28" s="28">
        <v>11162</v>
      </c>
      <c r="G28" s="28">
        <v>9441</v>
      </c>
      <c r="H28" s="28">
        <v>7999</v>
      </c>
      <c r="I28" s="28">
        <v>6742</v>
      </c>
      <c r="J28" s="28">
        <v>5637</v>
      </c>
      <c r="K28" s="28">
        <v>4888</v>
      </c>
      <c r="L28" s="28">
        <v>4340</v>
      </c>
      <c r="M28" s="28">
        <v>3709</v>
      </c>
      <c r="N28" s="28">
        <v>3040</v>
      </c>
      <c r="O28" s="28">
        <v>2425</v>
      </c>
      <c r="P28" s="28">
        <v>1901</v>
      </c>
      <c r="Q28" s="28">
        <v>1430</v>
      </c>
      <c r="R28" s="28">
        <v>965</v>
      </c>
      <c r="S28" s="28">
        <v>993</v>
      </c>
      <c r="T28" s="25">
        <f t="shared" si="0"/>
        <v>105213</v>
      </c>
    </row>
    <row r="29" spans="1:20" ht="15">
      <c r="A29" s="29" t="s">
        <v>35</v>
      </c>
      <c r="B29" s="28">
        <v>590</v>
      </c>
      <c r="C29" s="28">
        <v>2430</v>
      </c>
      <c r="D29" s="28">
        <v>2877</v>
      </c>
      <c r="E29" s="28">
        <v>2623</v>
      </c>
      <c r="F29" s="28">
        <v>2375</v>
      </c>
      <c r="G29" s="28">
        <v>2340</v>
      </c>
      <c r="H29" s="28">
        <v>2442</v>
      </c>
      <c r="I29" s="28">
        <v>2412</v>
      </c>
      <c r="J29" s="28">
        <v>2199</v>
      </c>
      <c r="K29" s="28">
        <v>1978</v>
      </c>
      <c r="L29" s="28">
        <v>1765</v>
      </c>
      <c r="M29" s="28">
        <v>1448</v>
      </c>
      <c r="N29" s="28">
        <v>1078</v>
      </c>
      <c r="O29" s="28">
        <v>784</v>
      </c>
      <c r="P29" s="28">
        <v>558</v>
      </c>
      <c r="Q29" s="28">
        <v>365</v>
      </c>
      <c r="R29" s="28">
        <v>226</v>
      </c>
      <c r="S29" s="28">
        <v>236</v>
      </c>
      <c r="T29" s="25">
        <f t="shared" si="0"/>
        <v>28726</v>
      </c>
    </row>
    <row r="30" spans="1:20" ht="15">
      <c r="A30" s="26" t="s">
        <v>32</v>
      </c>
      <c r="B30" s="28">
        <v>4835</v>
      </c>
      <c r="C30" s="28">
        <v>19439</v>
      </c>
      <c r="D30" s="28">
        <v>24084</v>
      </c>
      <c r="E30" s="28">
        <v>22869</v>
      </c>
      <c r="F30" s="28">
        <v>20364</v>
      </c>
      <c r="G30" s="28">
        <v>17959</v>
      </c>
      <c r="H30" s="28">
        <v>16494</v>
      </c>
      <c r="I30" s="28">
        <v>15009</v>
      </c>
      <c r="J30" s="28">
        <v>13052</v>
      </c>
      <c r="K30" s="28">
        <v>11101</v>
      </c>
      <c r="L30" s="28">
        <v>9399</v>
      </c>
      <c r="M30" s="28">
        <v>7660</v>
      </c>
      <c r="N30" s="28">
        <v>5867</v>
      </c>
      <c r="O30" s="28">
        <v>4333</v>
      </c>
      <c r="P30" s="28">
        <v>3206</v>
      </c>
      <c r="Q30" s="28">
        <v>2330</v>
      </c>
      <c r="R30" s="28">
        <v>1475</v>
      </c>
      <c r="S30" s="28">
        <v>1180</v>
      </c>
      <c r="T30" s="25">
        <f t="shared" si="0"/>
        <v>200656</v>
      </c>
    </row>
    <row r="31" spans="1:20" ht="15">
      <c r="A31" s="26" t="s">
        <v>33</v>
      </c>
      <c r="B31" s="28">
        <v>4260</v>
      </c>
      <c r="C31" s="28">
        <v>17709</v>
      </c>
      <c r="D31" s="28">
        <v>20650</v>
      </c>
      <c r="E31" s="28">
        <v>17149</v>
      </c>
      <c r="F31" s="28">
        <v>14673</v>
      </c>
      <c r="G31" s="28">
        <v>12698</v>
      </c>
      <c r="H31" s="28">
        <v>11697</v>
      </c>
      <c r="I31" s="28">
        <v>10569</v>
      </c>
      <c r="J31" s="28">
        <v>9027</v>
      </c>
      <c r="K31" s="28">
        <v>7525</v>
      </c>
      <c r="L31" s="28">
        <v>6215</v>
      </c>
      <c r="M31" s="28">
        <v>4997</v>
      </c>
      <c r="N31" s="28">
        <v>3774</v>
      </c>
      <c r="O31" s="28">
        <v>2722</v>
      </c>
      <c r="P31" s="28">
        <v>1930</v>
      </c>
      <c r="Q31" s="28">
        <v>1390</v>
      </c>
      <c r="R31" s="28">
        <v>904</v>
      </c>
      <c r="S31" s="28">
        <v>684</v>
      </c>
      <c r="T31" s="25">
        <f t="shared" si="0"/>
        <v>148573</v>
      </c>
    </row>
    <row r="32" spans="1:20" ht="42.75">
      <c r="A32" s="29" t="s">
        <v>19</v>
      </c>
      <c r="B32" s="28">
        <v>10381</v>
      </c>
      <c r="C32" s="28">
        <v>40520</v>
      </c>
      <c r="D32" s="28">
        <v>50782</v>
      </c>
      <c r="E32" s="28">
        <v>49819</v>
      </c>
      <c r="F32" s="28">
        <v>45591</v>
      </c>
      <c r="G32" s="28">
        <v>40738</v>
      </c>
      <c r="H32" s="28">
        <v>37210</v>
      </c>
      <c r="I32" s="28">
        <v>34107</v>
      </c>
      <c r="J32" s="28">
        <v>30016</v>
      </c>
      <c r="K32" s="28">
        <v>25881</v>
      </c>
      <c r="L32" s="28">
        <v>22357</v>
      </c>
      <c r="M32" s="28">
        <v>18988</v>
      </c>
      <c r="N32" s="28">
        <v>15420</v>
      </c>
      <c r="O32" s="28">
        <v>11986</v>
      </c>
      <c r="P32" s="28">
        <v>9107</v>
      </c>
      <c r="Q32" s="28">
        <v>6735</v>
      </c>
      <c r="R32" s="28">
        <v>4539</v>
      </c>
      <c r="S32" s="28">
        <v>4608</v>
      </c>
      <c r="T32" s="25">
        <f t="shared" si="0"/>
        <v>458785</v>
      </c>
    </row>
    <row r="33" spans="1:22" ht="15">
      <c r="A33" s="29" t="s">
        <v>26</v>
      </c>
      <c r="B33" s="28">
        <v>8541</v>
      </c>
      <c r="C33" s="28">
        <v>33818</v>
      </c>
      <c r="D33" s="28">
        <v>40143</v>
      </c>
      <c r="E33" s="28">
        <v>36328</v>
      </c>
      <c r="F33" s="28">
        <v>32877</v>
      </c>
      <c r="G33" s="28">
        <v>29931</v>
      </c>
      <c r="H33" s="28">
        <v>27526</v>
      </c>
      <c r="I33" s="28">
        <v>25407</v>
      </c>
      <c r="J33" s="28">
        <v>22888</v>
      </c>
      <c r="K33" s="28">
        <v>20090</v>
      </c>
      <c r="L33" s="28">
        <v>17323</v>
      </c>
      <c r="M33" s="28">
        <v>14562</v>
      </c>
      <c r="N33" s="28">
        <v>11796</v>
      </c>
      <c r="O33" s="28">
        <v>9210</v>
      </c>
      <c r="P33" s="28">
        <v>6948</v>
      </c>
      <c r="Q33" s="28">
        <v>5107</v>
      </c>
      <c r="R33" s="28">
        <v>3646</v>
      </c>
      <c r="S33" s="28">
        <v>4483</v>
      </c>
      <c r="T33" s="25">
        <f t="shared" si="0"/>
        <v>350624</v>
      </c>
    </row>
    <row r="34" spans="1:22" ht="28.5" customHeight="1">
      <c r="A34" s="29" t="s">
        <v>36</v>
      </c>
      <c r="B34" s="28">
        <v>961</v>
      </c>
      <c r="C34" s="28">
        <v>3749</v>
      </c>
      <c r="D34" s="28">
        <v>4517</v>
      </c>
      <c r="E34" s="28">
        <v>4399</v>
      </c>
      <c r="F34" s="28">
        <v>3927</v>
      </c>
      <c r="G34" s="28">
        <v>3199</v>
      </c>
      <c r="H34" s="28">
        <v>2620</v>
      </c>
      <c r="I34" s="28">
        <v>2342</v>
      </c>
      <c r="J34" s="28">
        <v>2155</v>
      </c>
      <c r="K34" s="28">
        <v>1929</v>
      </c>
      <c r="L34" s="28">
        <v>1662</v>
      </c>
      <c r="M34" s="28">
        <v>1401</v>
      </c>
      <c r="N34" s="28">
        <v>1143</v>
      </c>
      <c r="O34" s="28">
        <v>915</v>
      </c>
      <c r="P34" s="28">
        <v>726</v>
      </c>
      <c r="Q34" s="28">
        <v>557</v>
      </c>
      <c r="R34" s="28">
        <v>385</v>
      </c>
      <c r="S34" s="28">
        <v>380</v>
      </c>
      <c r="T34" s="25">
        <f t="shared" si="0"/>
        <v>36967</v>
      </c>
    </row>
    <row r="35" spans="1:22">
      <c r="A35" s="33" t="s">
        <v>153</v>
      </c>
    </row>
    <row r="37" spans="1:22" ht="15">
      <c r="A37" s="18" t="s">
        <v>79</v>
      </c>
    </row>
    <row r="38" spans="1:22" ht="15">
      <c r="A38" s="514" t="s">
        <v>161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</row>
    <row r="39" spans="1:22" ht="15">
      <c r="A39" s="514" t="s">
        <v>180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</row>
    <row r="40" spans="1:22">
      <c r="A40" s="515" t="s">
        <v>77</v>
      </c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</row>
    <row r="41" spans="1:22" ht="1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1:22" ht="15">
      <c r="A42" s="516" t="s">
        <v>58</v>
      </c>
      <c r="B42" s="518" t="s">
        <v>83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6" t="s">
        <v>44</v>
      </c>
      <c r="V42" s="179" t="s">
        <v>149</v>
      </c>
    </row>
    <row r="43" spans="1:22" ht="19.5" customHeight="1">
      <c r="A43" s="516"/>
      <c r="B43" s="21" t="s">
        <v>84</v>
      </c>
      <c r="C43" s="20" t="s">
        <v>85</v>
      </c>
      <c r="D43" s="20" t="s">
        <v>86</v>
      </c>
      <c r="E43" s="20" t="s">
        <v>87</v>
      </c>
      <c r="F43" s="20" t="s">
        <v>88</v>
      </c>
      <c r="G43" s="20" t="s">
        <v>89</v>
      </c>
      <c r="H43" s="20" t="s">
        <v>90</v>
      </c>
      <c r="I43" s="20" t="s">
        <v>91</v>
      </c>
      <c r="J43" s="21" t="s">
        <v>92</v>
      </c>
      <c r="K43" s="21" t="s">
        <v>93</v>
      </c>
      <c r="L43" s="21" t="s">
        <v>94</v>
      </c>
      <c r="M43" s="21" t="s">
        <v>95</v>
      </c>
      <c r="N43" s="21" t="s">
        <v>96</v>
      </c>
      <c r="O43" s="21" t="s">
        <v>97</v>
      </c>
      <c r="P43" s="21" t="s">
        <v>98</v>
      </c>
      <c r="Q43" s="21" t="s">
        <v>99</v>
      </c>
      <c r="R43" s="21" t="s">
        <v>100</v>
      </c>
      <c r="S43" s="21" t="s">
        <v>101</v>
      </c>
      <c r="T43" s="516"/>
    </row>
    <row r="44" spans="1:22" ht="15">
      <c r="A44" s="23" t="s">
        <v>66</v>
      </c>
      <c r="B44" s="25">
        <v>335228</v>
      </c>
      <c r="C44" s="25">
        <v>1346286</v>
      </c>
      <c r="D44" s="25">
        <v>1685985</v>
      </c>
      <c r="E44" s="25">
        <v>1630352</v>
      </c>
      <c r="F44" s="25">
        <v>1534163</v>
      </c>
      <c r="G44" s="25">
        <v>1412068</v>
      </c>
      <c r="H44" s="25">
        <v>1294477</v>
      </c>
      <c r="I44" s="25">
        <v>1192678</v>
      </c>
      <c r="J44" s="25">
        <v>1081112</v>
      </c>
      <c r="K44" s="25">
        <v>958496</v>
      </c>
      <c r="L44" s="25">
        <v>845420</v>
      </c>
      <c r="M44" s="25">
        <v>737032</v>
      </c>
      <c r="N44" s="25">
        <v>619035</v>
      </c>
      <c r="O44" s="25">
        <v>497521</v>
      </c>
      <c r="P44" s="25">
        <v>386769</v>
      </c>
      <c r="Q44" s="25">
        <v>289321</v>
      </c>
      <c r="R44" s="25">
        <v>202419</v>
      </c>
      <c r="S44" s="25">
        <v>230482</v>
      </c>
      <c r="T44" s="25">
        <v>16278844</v>
      </c>
    </row>
    <row r="45" spans="1:22" ht="15">
      <c r="A45" s="26" t="s">
        <v>9</v>
      </c>
      <c r="B45" s="28">
        <v>15976</v>
      </c>
      <c r="C45" s="28">
        <v>64319</v>
      </c>
      <c r="D45" s="28">
        <v>78951</v>
      </c>
      <c r="E45" s="28">
        <v>77787</v>
      </c>
      <c r="F45" s="28">
        <v>77696</v>
      </c>
      <c r="G45" s="28">
        <v>76926</v>
      </c>
      <c r="H45" s="28">
        <v>71245</v>
      </c>
      <c r="I45" s="28">
        <v>61572</v>
      </c>
      <c r="J45" s="28">
        <v>51661</v>
      </c>
      <c r="K45" s="28">
        <v>43878</v>
      </c>
      <c r="L45" s="28">
        <v>38501</v>
      </c>
      <c r="M45" s="28">
        <v>34039</v>
      </c>
      <c r="N45" s="28">
        <v>29289</v>
      </c>
      <c r="O45" s="28">
        <v>24462</v>
      </c>
      <c r="P45" s="28">
        <v>20223</v>
      </c>
      <c r="Q45" s="28">
        <v>16192</v>
      </c>
      <c r="R45" s="28">
        <v>12065</v>
      </c>
      <c r="S45" s="28">
        <v>15630</v>
      </c>
      <c r="T45" s="25">
        <f>SUM(B45:S45)</f>
        <v>810412</v>
      </c>
    </row>
    <row r="46" spans="1:22" ht="15">
      <c r="A46" s="26" t="s">
        <v>57</v>
      </c>
      <c r="B46" s="28">
        <v>4552</v>
      </c>
      <c r="C46" s="28">
        <v>19590</v>
      </c>
      <c r="D46" s="28">
        <v>24507</v>
      </c>
      <c r="E46" s="28">
        <v>22474</v>
      </c>
      <c r="F46" s="28">
        <v>19858</v>
      </c>
      <c r="G46" s="28">
        <v>16077</v>
      </c>
      <c r="H46" s="28">
        <v>13122</v>
      </c>
      <c r="I46" s="28">
        <v>11543</v>
      </c>
      <c r="J46" s="28">
        <v>10574</v>
      </c>
      <c r="K46" s="28">
        <v>9777</v>
      </c>
      <c r="L46" s="28">
        <v>9068</v>
      </c>
      <c r="M46" s="28">
        <v>8234</v>
      </c>
      <c r="N46" s="28">
        <v>7243</v>
      </c>
      <c r="O46" s="28">
        <v>6317</v>
      </c>
      <c r="P46" s="28">
        <v>5681</v>
      </c>
      <c r="Q46" s="28">
        <v>4940</v>
      </c>
      <c r="R46" s="28">
        <v>3740</v>
      </c>
      <c r="S46" s="28">
        <v>4236</v>
      </c>
      <c r="T46" s="25">
        <f t="shared" ref="T46:T69" si="1">SUM(B46:S46)</f>
        <v>201533</v>
      </c>
    </row>
    <row r="47" spans="1:22" ht="15">
      <c r="A47" s="26" t="s">
        <v>11</v>
      </c>
      <c r="B47" s="28">
        <v>5582</v>
      </c>
      <c r="C47" s="28">
        <v>23019</v>
      </c>
      <c r="D47" s="28">
        <v>28768</v>
      </c>
      <c r="E47" s="28">
        <v>27448</v>
      </c>
      <c r="F47" s="28">
        <v>26291</v>
      </c>
      <c r="G47" s="28">
        <v>24212</v>
      </c>
      <c r="H47" s="28">
        <v>20769</v>
      </c>
      <c r="I47" s="28">
        <v>17013</v>
      </c>
      <c r="J47" s="28">
        <v>14077</v>
      </c>
      <c r="K47" s="28">
        <v>12207</v>
      </c>
      <c r="L47" s="28">
        <v>10984</v>
      </c>
      <c r="M47" s="28">
        <v>9881</v>
      </c>
      <c r="N47" s="28">
        <v>8716</v>
      </c>
      <c r="O47" s="28">
        <v>7595</v>
      </c>
      <c r="P47" s="28">
        <v>6672</v>
      </c>
      <c r="Q47" s="28">
        <v>5660</v>
      </c>
      <c r="R47" s="28">
        <v>4282</v>
      </c>
      <c r="S47" s="28">
        <v>5274</v>
      </c>
      <c r="T47" s="25">
        <f t="shared" si="1"/>
        <v>258450</v>
      </c>
    </row>
    <row r="48" spans="1:22" ht="15">
      <c r="A48" s="26" t="s">
        <v>12</v>
      </c>
      <c r="B48" s="28">
        <v>3350</v>
      </c>
      <c r="C48" s="28">
        <v>13680</v>
      </c>
      <c r="D48" s="28">
        <v>17751</v>
      </c>
      <c r="E48" s="28">
        <v>17938</v>
      </c>
      <c r="F48" s="28">
        <v>16898</v>
      </c>
      <c r="G48" s="28">
        <v>14721</v>
      </c>
      <c r="H48" s="28">
        <v>13312</v>
      </c>
      <c r="I48" s="28">
        <v>12626</v>
      </c>
      <c r="J48" s="28">
        <v>11845</v>
      </c>
      <c r="K48" s="28">
        <v>10966</v>
      </c>
      <c r="L48" s="28">
        <v>9900</v>
      </c>
      <c r="M48" s="28">
        <v>8442</v>
      </c>
      <c r="N48" s="28">
        <v>6895</v>
      </c>
      <c r="O48" s="28">
        <v>5715</v>
      </c>
      <c r="P48" s="28">
        <v>4924</v>
      </c>
      <c r="Q48" s="28">
        <v>4133</v>
      </c>
      <c r="R48" s="28">
        <v>3122</v>
      </c>
      <c r="S48" s="28">
        <v>3550</v>
      </c>
      <c r="T48" s="25">
        <f t="shared" si="1"/>
        <v>179768</v>
      </c>
    </row>
    <row r="49" spans="1:20" ht="15">
      <c r="A49" s="26" t="s">
        <v>13</v>
      </c>
      <c r="B49" s="28">
        <v>10569</v>
      </c>
      <c r="C49" s="28">
        <v>42297</v>
      </c>
      <c r="D49" s="28">
        <v>52316</v>
      </c>
      <c r="E49" s="28">
        <v>49284</v>
      </c>
      <c r="F49" s="28">
        <v>45014</v>
      </c>
      <c r="G49" s="28">
        <v>39643</v>
      </c>
      <c r="H49" s="28">
        <v>34670</v>
      </c>
      <c r="I49" s="28">
        <v>30775</v>
      </c>
      <c r="J49" s="28">
        <v>27221</v>
      </c>
      <c r="K49" s="28">
        <v>23771</v>
      </c>
      <c r="L49" s="28">
        <v>20646</v>
      </c>
      <c r="M49" s="28">
        <v>17875</v>
      </c>
      <c r="N49" s="28">
        <v>15279</v>
      </c>
      <c r="O49" s="28">
        <v>13014</v>
      </c>
      <c r="P49" s="28">
        <v>11176</v>
      </c>
      <c r="Q49" s="28">
        <v>9283</v>
      </c>
      <c r="R49" s="28">
        <v>6941</v>
      </c>
      <c r="S49" s="28">
        <v>7630</v>
      </c>
      <c r="T49" s="25">
        <f t="shared" si="1"/>
        <v>457404</v>
      </c>
    </row>
    <row r="50" spans="1:20" ht="15">
      <c r="A50" s="29" t="s">
        <v>14</v>
      </c>
      <c r="B50" s="28">
        <v>10325</v>
      </c>
      <c r="C50" s="28">
        <v>41884</v>
      </c>
      <c r="D50" s="28">
        <v>53539</v>
      </c>
      <c r="E50" s="28">
        <v>52098</v>
      </c>
      <c r="F50" s="28">
        <v>49465</v>
      </c>
      <c r="G50" s="28">
        <v>44774</v>
      </c>
      <c r="H50" s="28">
        <v>38537</v>
      </c>
      <c r="I50" s="28">
        <v>32900</v>
      </c>
      <c r="J50" s="28">
        <v>28676</v>
      </c>
      <c r="K50" s="28">
        <v>25550</v>
      </c>
      <c r="L50" s="28">
        <v>23187</v>
      </c>
      <c r="M50" s="28">
        <v>20980</v>
      </c>
      <c r="N50" s="28">
        <v>18696</v>
      </c>
      <c r="O50" s="28">
        <v>16482</v>
      </c>
      <c r="P50" s="28">
        <v>14273</v>
      </c>
      <c r="Q50" s="28">
        <v>11745</v>
      </c>
      <c r="R50" s="28">
        <v>8752</v>
      </c>
      <c r="S50" s="28">
        <v>9721</v>
      </c>
      <c r="T50" s="25">
        <f t="shared" si="1"/>
        <v>501584</v>
      </c>
    </row>
    <row r="51" spans="1:20" ht="15">
      <c r="A51" s="29" t="s">
        <v>21</v>
      </c>
      <c r="B51" s="28">
        <v>12868</v>
      </c>
      <c r="C51" s="28">
        <v>52084</v>
      </c>
      <c r="D51" s="28">
        <v>66454</v>
      </c>
      <c r="E51" s="28">
        <v>66036</v>
      </c>
      <c r="F51" s="28">
        <v>62829</v>
      </c>
      <c r="G51" s="28">
        <v>57944</v>
      </c>
      <c r="H51" s="28">
        <v>53726</v>
      </c>
      <c r="I51" s="28">
        <v>50430</v>
      </c>
      <c r="J51" s="28">
        <v>46253</v>
      </c>
      <c r="K51" s="28">
        <v>41441</v>
      </c>
      <c r="L51" s="28">
        <v>36815</v>
      </c>
      <c r="M51" s="28">
        <v>31970</v>
      </c>
      <c r="N51" s="28">
        <v>26577</v>
      </c>
      <c r="O51" s="28">
        <v>21130</v>
      </c>
      <c r="P51" s="28">
        <v>16192</v>
      </c>
      <c r="Q51" s="28">
        <v>11847</v>
      </c>
      <c r="R51" s="28">
        <v>8123</v>
      </c>
      <c r="S51" s="28">
        <v>9098</v>
      </c>
      <c r="T51" s="25">
        <f t="shared" si="1"/>
        <v>671817</v>
      </c>
    </row>
    <row r="52" spans="1:20" ht="15">
      <c r="A52" s="29" t="s">
        <v>22</v>
      </c>
      <c r="B52" s="28">
        <v>13674</v>
      </c>
      <c r="C52" s="28">
        <v>55572</v>
      </c>
      <c r="D52" s="28">
        <v>69503</v>
      </c>
      <c r="E52" s="28">
        <v>64578</v>
      </c>
      <c r="F52" s="28">
        <v>56358</v>
      </c>
      <c r="G52" s="28">
        <v>46787</v>
      </c>
      <c r="H52" s="28">
        <v>40062</v>
      </c>
      <c r="I52" s="28">
        <v>36075</v>
      </c>
      <c r="J52" s="28">
        <v>32072</v>
      </c>
      <c r="K52" s="28">
        <v>27932</v>
      </c>
      <c r="L52" s="28">
        <v>24564</v>
      </c>
      <c r="M52" s="28">
        <v>21528</v>
      </c>
      <c r="N52" s="28">
        <v>18198</v>
      </c>
      <c r="O52" s="28">
        <v>14564</v>
      </c>
      <c r="P52" s="28">
        <v>11153</v>
      </c>
      <c r="Q52" s="28">
        <v>8146</v>
      </c>
      <c r="R52" s="28">
        <v>5355</v>
      </c>
      <c r="S52" s="28">
        <v>5042</v>
      </c>
      <c r="T52" s="25">
        <f t="shared" si="1"/>
        <v>551163</v>
      </c>
    </row>
    <row r="53" spans="1:20" ht="15">
      <c r="A53" s="26" t="s">
        <v>23</v>
      </c>
      <c r="B53" s="28">
        <v>80191</v>
      </c>
      <c r="C53" s="28">
        <v>321436</v>
      </c>
      <c r="D53" s="28">
        <v>404322</v>
      </c>
      <c r="E53" s="28">
        <v>391663</v>
      </c>
      <c r="F53" s="28">
        <v>371142</v>
      </c>
      <c r="G53" s="28">
        <v>348259</v>
      </c>
      <c r="H53" s="28">
        <v>327617</v>
      </c>
      <c r="I53" s="28">
        <v>310593</v>
      </c>
      <c r="J53" s="28">
        <v>287992</v>
      </c>
      <c r="K53" s="28">
        <v>257973</v>
      </c>
      <c r="L53" s="28">
        <v>228224</v>
      </c>
      <c r="M53" s="28">
        <v>199822</v>
      </c>
      <c r="N53" s="28">
        <v>167408</v>
      </c>
      <c r="O53" s="28">
        <v>131092</v>
      </c>
      <c r="P53" s="28">
        <v>96270</v>
      </c>
      <c r="Q53" s="28">
        <v>67029</v>
      </c>
      <c r="R53" s="28">
        <v>44485</v>
      </c>
      <c r="S53" s="28">
        <v>50571</v>
      </c>
      <c r="T53" s="25">
        <f t="shared" si="1"/>
        <v>4086089</v>
      </c>
    </row>
    <row r="54" spans="1:20" ht="15">
      <c r="A54" s="26" t="s">
        <v>15</v>
      </c>
      <c r="B54" s="28">
        <v>9120</v>
      </c>
      <c r="C54" s="28">
        <v>36236</v>
      </c>
      <c r="D54" s="28">
        <v>45762</v>
      </c>
      <c r="E54" s="28">
        <v>46500</v>
      </c>
      <c r="F54" s="28">
        <v>43816</v>
      </c>
      <c r="G54" s="28">
        <v>38862</v>
      </c>
      <c r="H54" s="28">
        <v>34268</v>
      </c>
      <c r="I54" s="28">
        <v>30749</v>
      </c>
      <c r="J54" s="28">
        <v>27597</v>
      </c>
      <c r="K54" s="28">
        <v>24823</v>
      </c>
      <c r="L54" s="28">
        <v>22355</v>
      </c>
      <c r="M54" s="28">
        <v>19499</v>
      </c>
      <c r="N54" s="28">
        <v>16292</v>
      </c>
      <c r="O54" s="28">
        <v>13563</v>
      </c>
      <c r="P54" s="28">
        <v>11471</v>
      </c>
      <c r="Q54" s="28">
        <v>9349</v>
      </c>
      <c r="R54" s="28">
        <v>6935</v>
      </c>
      <c r="S54" s="28">
        <v>7978</v>
      </c>
      <c r="T54" s="25">
        <f t="shared" si="1"/>
        <v>445175</v>
      </c>
    </row>
    <row r="55" spans="1:20" ht="15">
      <c r="A55" s="26" t="s">
        <v>16</v>
      </c>
      <c r="B55" s="28">
        <v>10177</v>
      </c>
      <c r="C55" s="28">
        <v>40579</v>
      </c>
      <c r="D55" s="28">
        <v>51059</v>
      </c>
      <c r="E55" s="28">
        <v>51136</v>
      </c>
      <c r="F55" s="28">
        <v>49084</v>
      </c>
      <c r="G55" s="28">
        <v>43876</v>
      </c>
      <c r="H55" s="28">
        <v>37521</v>
      </c>
      <c r="I55" s="28">
        <v>32359</v>
      </c>
      <c r="J55" s="28">
        <v>28303</v>
      </c>
      <c r="K55" s="28">
        <v>25125</v>
      </c>
      <c r="L55" s="28">
        <v>23029</v>
      </c>
      <c r="M55" s="28">
        <v>21261</v>
      </c>
      <c r="N55" s="28">
        <v>19059</v>
      </c>
      <c r="O55" s="28">
        <v>16543</v>
      </c>
      <c r="P55" s="28">
        <v>14143</v>
      </c>
      <c r="Q55" s="28">
        <v>11772</v>
      </c>
      <c r="R55" s="28">
        <v>9078</v>
      </c>
      <c r="S55" s="28">
        <v>11360</v>
      </c>
      <c r="T55" s="25">
        <f t="shared" si="1"/>
        <v>495464</v>
      </c>
    </row>
    <row r="56" spans="1:20" ht="15">
      <c r="A56" s="29" t="s">
        <v>24</v>
      </c>
      <c r="B56" s="28">
        <v>19266</v>
      </c>
      <c r="C56" s="28">
        <v>76947</v>
      </c>
      <c r="D56" s="28">
        <v>96267</v>
      </c>
      <c r="E56" s="28">
        <v>92553</v>
      </c>
      <c r="F56" s="28">
        <v>84639</v>
      </c>
      <c r="G56" s="28">
        <v>73965</v>
      </c>
      <c r="H56" s="28">
        <v>65112</v>
      </c>
      <c r="I56" s="28">
        <v>59941</v>
      </c>
      <c r="J56" s="28">
        <v>55511</v>
      </c>
      <c r="K56" s="28">
        <v>50204</v>
      </c>
      <c r="L56" s="28">
        <v>44265</v>
      </c>
      <c r="M56" s="28">
        <v>37943</v>
      </c>
      <c r="N56" s="28">
        <v>31346</v>
      </c>
      <c r="O56" s="28">
        <v>24930</v>
      </c>
      <c r="P56" s="28">
        <v>19110</v>
      </c>
      <c r="Q56" s="28">
        <v>13965</v>
      </c>
      <c r="R56" s="28">
        <v>9443</v>
      </c>
      <c r="S56" s="28">
        <v>9933</v>
      </c>
      <c r="T56" s="25">
        <f t="shared" si="1"/>
        <v>865340</v>
      </c>
    </row>
    <row r="57" spans="1:20" ht="15">
      <c r="A57" s="26" t="s">
        <v>25</v>
      </c>
      <c r="B57" s="28">
        <v>30157</v>
      </c>
      <c r="C57" s="28">
        <v>122769</v>
      </c>
      <c r="D57" s="28">
        <v>157711</v>
      </c>
      <c r="E57" s="28">
        <v>157124</v>
      </c>
      <c r="F57" s="28">
        <v>147498</v>
      </c>
      <c r="G57" s="28">
        <v>128137</v>
      </c>
      <c r="H57" s="28">
        <v>111831</v>
      </c>
      <c r="I57" s="28">
        <v>102671</v>
      </c>
      <c r="J57" s="28">
        <v>95680</v>
      </c>
      <c r="K57" s="28">
        <v>87995</v>
      </c>
      <c r="L57" s="28">
        <v>78884</v>
      </c>
      <c r="M57" s="28">
        <v>68423</v>
      </c>
      <c r="N57" s="28">
        <v>57565</v>
      </c>
      <c r="O57" s="28">
        <v>46729</v>
      </c>
      <c r="P57" s="28">
        <v>35996</v>
      </c>
      <c r="Q57" s="28">
        <v>26372</v>
      </c>
      <c r="R57" s="28">
        <v>18612</v>
      </c>
      <c r="S57" s="28">
        <v>22212</v>
      </c>
      <c r="T57" s="25">
        <f t="shared" si="1"/>
        <v>1496366</v>
      </c>
    </row>
    <row r="58" spans="1:20" ht="28.5">
      <c r="A58" s="29" t="s">
        <v>28</v>
      </c>
      <c r="B58" s="28">
        <v>4936</v>
      </c>
      <c r="C58" s="28">
        <v>19866</v>
      </c>
      <c r="D58" s="28">
        <v>24538</v>
      </c>
      <c r="E58" s="28">
        <v>22308</v>
      </c>
      <c r="F58" s="28">
        <v>18918</v>
      </c>
      <c r="G58" s="28">
        <v>15628</v>
      </c>
      <c r="H58" s="28">
        <v>13100</v>
      </c>
      <c r="I58" s="28">
        <v>10980</v>
      </c>
      <c r="J58" s="28">
        <v>9038</v>
      </c>
      <c r="K58" s="28">
        <v>7627</v>
      </c>
      <c r="L58" s="28">
        <v>6620</v>
      </c>
      <c r="M58" s="28">
        <v>5631</v>
      </c>
      <c r="N58" s="28">
        <v>4542</v>
      </c>
      <c r="O58" s="28">
        <v>3568</v>
      </c>
      <c r="P58" s="28">
        <v>2816</v>
      </c>
      <c r="Q58" s="28">
        <v>2150</v>
      </c>
      <c r="R58" s="28">
        <v>1432</v>
      </c>
      <c r="S58" s="28">
        <v>1376</v>
      </c>
      <c r="T58" s="25">
        <f t="shared" si="1"/>
        <v>175074</v>
      </c>
    </row>
    <row r="59" spans="1:20" ht="15">
      <c r="A59" s="29" t="s">
        <v>29</v>
      </c>
      <c r="B59" s="28">
        <v>3251</v>
      </c>
      <c r="C59" s="28">
        <v>12600</v>
      </c>
      <c r="D59" s="28">
        <v>15316</v>
      </c>
      <c r="E59" s="28">
        <v>14732</v>
      </c>
      <c r="F59" s="28">
        <v>12753</v>
      </c>
      <c r="G59" s="28">
        <v>10499</v>
      </c>
      <c r="H59" s="28">
        <v>9059</v>
      </c>
      <c r="I59" s="28">
        <v>8152</v>
      </c>
      <c r="J59" s="28">
        <v>7145</v>
      </c>
      <c r="K59" s="28">
        <v>6012</v>
      </c>
      <c r="L59" s="28">
        <v>5044</v>
      </c>
      <c r="M59" s="28">
        <v>4234</v>
      </c>
      <c r="N59" s="28">
        <v>3432</v>
      </c>
      <c r="O59" s="28">
        <v>2650</v>
      </c>
      <c r="P59" s="28">
        <v>1997</v>
      </c>
      <c r="Q59" s="28">
        <v>1476</v>
      </c>
      <c r="R59" s="28">
        <v>959</v>
      </c>
      <c r="S59" s="28">
        <v>833</v>
      </c>
      <c r="T59" s="25">
        <f t="shared" si="1"/>
        <v>120144</v>
      </c>
    </row>
    <row r="60" spans="1:20" ht="15">
      <c r="A60" s="26" t="s">
        <v>30</v>
      </c>
      <c r="B60" s="28">
        <v>2552</v>
      </c>
      <c r="C60" s="28">
        <v>10006</v>
      </c>
      <c r="D60" s="28">
        <v>12112</v>
      </c>
      <c r="E60" s="28">
        <v>11683</v>
      </c>
      <c r="F60" s="28">
        <v>10593</v>
      </c>
      <c r="G60" s="28">
        <v>9280</v>
      </c>
      <c r="H60" s="28">
        <v>8079</v>
      </c>
      <c r="I60" s="28">
        <v>7020</v>
      </c>
      <c r="J60" s="28">
        <v>6035</v>
      </c>
      <c r="K60" s="28">
        <v>5109</v>
      </c>
      <c r="L60" s="28">
        <v>4229</v>
      </c>
      <c r="M60" s="28">
        <v>3457</v>
      </c>
      <c r="N60" s="28">
        <v>2815</v>
      </c>
      <c r="O60" s="28">
        <v>2244</v>
      </c>
      <c r="P60" s="28">
        <v>1721</v>
      </c>
      <c r="Q60" s="28">
        <v>1262</v>
      </c>
      <c r="R60" s="28">
        <v>815</v>
      </c>
      <c r="S60" s="28">
        <v>843</v>
      </c>
      <c r="T60" s="25">
        <f t="shared" si="1"/>
        <v>99855</v>
      </c>
    </row>
    <row r="61" spans="1:20" ht="15">
      <c r="A61" s="26" t="s">
        <v>17</v>
      </c>
      <c r="B61" s="28">
        <v>55779</v>
      </c>
      <c r="C61" s="28">
        <v>221773</v>
      </c>
      <c r="D61" s="28">
        <v>275582</v>
      </c>
      <c r="E61" s="28">
        <v>264799</v>
      </c>
      <c r="F61" s="28">
        <v>257252</v>
      </c>
      <c r="G61" s="28">
        <v>255715</v>
      </c>
      <c r="H61" s="28">
        <v>249128</v>
      </c>
      <c r="I61" s="28">
        <v>236537</v>
      </c>
      <c r="J61" s="28">
        <v>216372</v>
      </c>
      <c r="K61" s="28">
        <v>189296</v>
      </c>
      <c r="L61" s="28">
        <v>164624</v>
      </c>
      <c r="M61" s="28">
        <v>143159</v>
      </c>
      <c r="N61" s="28">
        <v>119572</v>
      </c>
      <c r="O61" s="28">
        <v>94604</v>
      </c>
      <c r="P61" s="28">
        <v>72212</v>
      </c>
      <c r="Q61" s="28">
        <v>52984</v>
      </c>
      <c r="R61" s="28">
        <v>36420</v>
      </c>
      <c r="S61" s="28">
        <v>41819</v>
      </c>
      <c r="T61" s="25">
        <f t="shared" si="1"/>
        <v>2947627</v>
      </c>
    </row>
    <row r="62" spans="1:20" ht="15">
      <c r="A62" s="29" t="s">
        <v>18</v>
      </c>
      <c r="B62" s="28">
        <v>10354</v>
      </c>
      <c r="C62" s="28">
        <v>41574</v>
      </c>
      <c r="D62" s="28">
        <v>52175</v>
      </c>
      <c r="E62" s="28">
        <v>51591</v>
      </c>
      <c r="F62" s="28">
        <v>50258</v>
      </c>
      <c r="G62" s="28">
        <v>48363</v>
      </c>
      <c r="H62" s="28">
        <v>45794</v>
      </c>
      <c r="I62" s="28">
        <v>42246</v>
      </c>
      <c r="J62" s="28">
        <v>37921</v>
      </c>
      <c r="K62" s="28">
        <v>33515</v>
      </c>
      <c r="L62" s="28">
        <v>29688</v>
      </c>
      <c r="M62" s="28">
        <v>26064</v>
      </c>
      <c r="N62" s="28">
        <v>22176</v>
      </c>
      <c r="O62" s="28">
        <v>18457</v>
      </c>
      <c r="P62" s="28">
        <v>15310</v>
      </c>
      <c r="Q62" s="28">
        <v>12362</v>
      </c>
      <c r="R62" s="28">
        <v>9192</v>
      </c>
      <c r="S62" s="28">
        <v>10523</v>
      </c>
      <c r="T62" s="25">
        <f t="shared" si="1"/>
        <v>557563</v>
      </c>
    </row>
    <row r="63" spans="1:20" s="69" customFormat="1" ht="28.5">
      <c r="A63" s="117" t="s">
        <v>31</v>
      </c>
      <c r="B63" s="28">
        <v>2833</v>
      </c>
      <c r="C63" s="28">
        <v>11563</v>
      </c>
      <c r="D63" s="28">
        <v>13870</v>
      </c>
      <c r="E63" s="28">
        <v>12773</v>
      </c>
      <c r="F63" s="28">
        <v>11398</v>
      </c>
      <c r="G63" s="28">
        <v>9693</v>
      </c>
      <c r="H63" s="28">
        <v>8282</v>
      </c>
      <c r="I63" s="28">
        <v>7039</v>
      </c>
      <c r="J63" s="28">
        <v>5862</v>
      </c>
      <c r="K63" s="28">
        <v>5025</v>
      </c>
      <c r="L63" s="28">
        <v>4461</v>
      </c>
      <c r="M63" s="28">
        <v>3835</v>
      </c>
      <c r="N63" s="28">
        <v>3154</v>
      </c>
      <c r="O63" s="28">
        <v>2510</v>
      </c>
      <c r="P63" s="28">
        <v>1960</v>
      </c>
      <c r="Q63" s="28">
        <v>1480</v>
      </c>
      <c r="R63" s="28">
        <v>1004</v>
      </c>
      <c r="S63" s="28">
        <v>1007</v>
      </c>
      <c r="T63" s="25">
        <f t="shared" si="1"/>
        <v>107749</v>
      </c>
    </row>
    <row r="64" spans="1:20" ht="15">
      <c r="A64" s="29" t="s">
        <v>35</v>
      </c>
      <c r="B64" s="28">
        <v>597</v>
      </c>
      <c r="C64" s="28">
        <v>2471</v>
      </c>
      <c r="D64" s="28">
        <v>2962</v>
      </c>
      <c r="E64" s="28">
        <v>2680</v>
      </c>
      <c r="F64" s="28">
        <v>2420</v>
      </c>
      <c r="G64" s="28">
        <v>2359</v>
      </c>
      <c r="H64" s="28">
        <v>2470</v>
      </c>
      <c r="I64" s="28">
        <v>2472</v>
      </c>
      <c r="J64" s="28">
        <v>2250</v>
      </c>
      <c r="K64" s="28">
        <v>2020</v>
      </c>
      <c r="L64" s="28">
        <v>1815</v>
      </c>
      <c r="M64" s="28">
        <v>1514</v>
      </c>
      <c r="N64" s="28">
        <v>1144</v>
      </c>
      <c r="O64" s="28">
        <v>828</v>
      </c>
      <c r="P64" s="28">
        <v>587</v>
      </c>
      <c r="Q64" s="28">
        <v>383</v>
      </c>
      <c r="R64" s="28">
        <v>236</v>
      </c>
      <c r="S64" s="28">
        <v>245</v>
      </c>
      <c r="T64" s="25">
        <f t="shared" si="1"/>
        <v>29453</v>
      </c>
    </row>
    <row r="65" spans="1:20" ht="15">
      <c r="A65" s="26" t="s">
        <v>32</v>
      </c>
      <c r="B65" s="28">
        <v>4856</v>
      </c>
      <c r="C65" s="28">
        <v>19549</v>
      </c>
      <c r="D65" s="28">
        <v>24270</v>
      </c>
      <c r="E65" s="28">
        <v>23228</v>
      </c>
      <c r="F65" s="28">
        <v>20863</v>
      </c>
      <c r="G65" s="28">
        <v>18384</v>
      </c>
      <c r="H65" s="28">
        <v>16865</v>
      </c>
      <c r="I65" s="28">
        <v>15450</v>
      </c>
      <c r="J65" s="28">
        <v>13511</v>
      </c>
      <c r="K65" s="28">
        <v>11491</v>
      </c>
      <c r="L65" s="28">
        <v>9740</v>
      </c>
      <c r="M65" s="28">
        <v>8017</v>
      </c>
      <c r="N65" s="28">
        <v>6195</v>
      </c>
      <c r="O65" s="28">
        <v>4561</v>
      </c>
      <c r="P65" s="28">
        <v>3348</v>
      </c>
      <c r="Q65" s="28">
        <v>2440</v>
      </c>
      <c r="R65" s="28">
        <v>1576</v>
      </c>
      <c r="S65" s="28">
        <v>1242</v>
      </c>
      <c r="T65" s="25">
        <f t="shared" si="1"/>
        <v>205586</v>
      </c>
    </row>
    <row r="66" spans="1:20" ht="15">
      <c r="A66" s="26" t="s">
        <v>33</v>
      </c>
      <c r="B66" s="28">
        <v>4179</v>
      </c>
      <c r="C66" s="28">
        <v>17355</v>
      </c>
      <c r="D66" s="28">
        <v>21267</v>
      </c>
      <c r="E66" s="28">
        <v>17487</v>
      </c>
      <c r="F66" s="28">
        <v>14910</v>
      </c>
      <c r="G66" s="28">
        <v>12812</v>
      </c>
      <c r="H66" s="28">
        <v>11780</v>
      </c>
      <c r="I66" s="28">
        <v>10737</v>
      </c>
      <c r="J66" s="28">
        <v>9243</v>
      </c>
      <c r="K66" s="28">
        <v>7731</v>
      </c>
      <c r="L66" s="28">
        <v>6397</v>
      </c>
      <c r="M66" s="28">
        <v>5175</v>
      </c>
      <c r="N66" s="28">
        <v>3942</v>
      </c>
      <c r="O66" s="28">
        <v>2847</v>
      </c>
      <c r="P66" s="28">
        <v>2002</v>
      </c>
      <c r="Q66" s="28">
        <v>1433</v>
      </c>
      <c r="R66" s="28">
        <v>952</v>
      </c>
      <c r="S66" s="28">
        <v>728</v>
      </c>
      <c r="T66" s="25">
        <f t="shared" si="1"/>
        <v>150977</v>
      </c>
    </row>
    <row r="67" spans="1:20" ht="42.75">
      <c r="A67" s="29" t="s">
        <v>19</v>
      </c>
      <c r="B67" s="28">
        <v>10395</v>
      </c>
      <c r="C67" s="28">
        <v>40580</v>
      </c>
      <c r="D67" s="28">
        <v>50651</v>
      </c>
      <c r="E67" s="28">
        <v>50421</v>
      </c>
      <c r="F67" s="28">
        <v>46420</v>
      </c>
      <c r="G67" s="28">
        <v>41419</v>
      </c>
      <c r="H67" s="28">
        <v>37788</v>
      </c>
      <c r="I67" s="28">
        <v>34928</v>
      </c>
      <c r="J67" s="28">
        <v>30992</v>
      </c>
      <c r="K67" s="28">
        <v>26679</v>
      </c>
      <c r="L67" s="28">
        <v>23014</v>
      </c>
      <c r="M67" s="28">
        <v>19641</v>
      </c>
      <c r="N67" s="28">
        <v>16076</v>
      </c>
      <c r="O67" s="28">
        <v>12540</v>
      </c>
      <c r="P67" s="28">
        <v>9502</v>
      </c>
      <c r="Q67" s="28">
        <v>7032</v>
      </c>
      <c r="R67" s="28">
        <v>4762</v>
      </c>
      <c r="S67" s="28">
        <v>4729</v>
      </c>
      <c r="T67" s="25">
        <f t="shared" si="1"/>
        <v>467569</v>
      </c>
    </row>
    <row r="68" spans="1:20" ht="15">
      <c r="A68" s="29" t="s">
        <v>26</v>
      </c>
      <c r="B68" s="28">
        <v>8597</v>
      </c>
      <c r="C68" s="28">
        <v>34074</v>
      </c>
      <c r="D68" s="28">
        <v>40928</v>
      </c>
      <c r="E68" s="28">
        <v>37134</v>
      </c>
      <c r="F68" s="28">
        <v>33592</v>
      </c>
      <c r="G68" s="28">
        <v>30567</v>
      </c>
      <c r="H68" s="28">
        <v>28031</v>
      </c>
      <c r="I68" s="28">
        <v>25935</v>
      </c>
      <c r="J68" s="28">
        <v>23484</v>
      </c>
      <c r="K68" s="28">
        <v>20686</v>
      </c>
      <c r="L68" s="28">
        <v>17881</v>
      </c>
      <c r="M68" s="28">
        <v>15103</v>
      </c>
      <c r="N68" s="28">
        <v>12306</v>
      </c>
      <c r="O68" s="28">
        <v>9651</v>
      </c>
      <c r="P68" s="28">
        <v>7288</v>
      </c>
      <c r="Q68" s="28">
        <v>5322</v>
      </c>
      <c r="R68" s="28">
        <v>3760</v>
      </c>
      <c r="S68" s="28">
        <v>4557</v>
      </c>
      <c r="T68" s="25">
        <f t="shared" si="1"/>
        <v>358896</v>
      </c>
    </row>
    <row r="69" spans="1:20" ht="28.5">
      <c r="A69" s="29" t="s">
        <v>36</v>
      </c>
      <c r="B69" s="28">
        <v>967</v>
      </c>
      <c r="C69" s="28">
        <v>3781</v>
      </c>
      <c r="D69" s="28">
        <v>4540</v>
      </c>
      <c r="E69" s="28">
        <v>4443</v>
      </c>
      <c r="F69" s="28">
        <v>4053</v>
      </c>
      <c r="G69" s="28">
        <v>3345</v>
      </c>
      <c r="H69" s="28">
        <v>2705</v>
      </c>
      <c r="I69" s="28">
        <v>2384</v>
      </c>
      <c r="J69" s="28">
        <v>2190</v>
      </c>
      <c r="K69" s="28">
        <v>1973</v>
      </c>
      <c r="L69" s="28">
        <v>1711</v>
      </c>
      <c r="M69" s="28">
        <v>1448</v>
      </c>
      <c r="N69" s="28">
        <v>1184</v>
      </c>
      <c r="O69" s="28">
        <v>945</v>
      </c>
      <c r="P69" s="28">
        <v>746</v>
      </c>
      <c r="Q69" s="28">
        <v>576</v>
      </c>
      <c r="R69" s="28">
        <v>401</v>
      </c>
      <c r="S69" s="28">
        <v>392</v>
      </c>
      <c r="T69" s="25">
        <f t="shared" si="1"/>
        <v>37784</v>
      </c>
    </row>
    <row r="70" spans="1:20">
      <c r="A70" s="30" t="s">
        <v>152</v>
      </c>
    </row>
  </sheetData>
  <mergeCells count="12">
    <mergeCell ref="A42:A43"/>
    <mergeCell ref="B42:S42"/>
    <mergeCell ref="T42:T43"/>
    <mergeCell ref="A3:T3"/>
    <mergeCell ref="A7:A8"/>
    <mergeCell ref="B7:S7"/>
    <mergeCell ref="T7:T8"/>
    <mergeCell ref="A38:T38"/>
    <mergeCell ref="A5:T5"/>
    <mergeCell ref="A40:T40"/>
    <mergeCell ref="A4:T4"/>
    <mergeCell ref="A39:T39"/>
  </mergeCells>
  <hyperlinks>
    <hyperlink ref="V7" location="ÍNDICE!A8" display="ÍNDICE"/>
    <hyperlink ref="V42" location="ÍNDICE!A6" display="ÍNDICE"/>
  </hyperlinks>
  <printOptions horizontalCentered="1"/>
  <pageMargins left="0.31496062992125984" right="0.31496062992125984" top="0.78740157480314965" bottom="0.35433070866141736" header="0.31496062992125984" footer="0"/>
  <pageSetup paperSize="9" scale="62" orientation="landscape" r:id="rId1"/>
  <headerFooter scaleWithDoc="0" alignWithMargins="0">
    <oddHeader>&amp;R&amp;"Arial,Negrita"Compendio estadístico 2013 - Población y migración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showGridLines="0" topLeftCell="G3" zoomScale="85" zoomScaleNormal="85" workbookViewId="0">
      <selection activeCell="V7" sqref="V7"/>
    </sheetView>
  </sheetViews>
  <sheetFormatPr baseColWidth="10" defaultRowHeight="14.25"/>
  <cols>
    <col min="1" max="1" width="17.42578125" style="17" customWidth="1"/>
    <col min="2" max="2" width="11.140625" style="17" bestFit="1" customWidth="1"/>
    <col min="3" max="6" width="13" style="17" bestFit="1" customWidth="1"/>
    <col min="7" max="8" width="12.5703125" style="17" bestFit="1" customWidth="1"/>
    <col min="9" max="9" width="13" style="17" bestFit="1" customWidth="1"/>
    <col min="10" max="10" width="12.140625" style="17" bestFit="1" customWidth="1"/>
    <col min="11" max="11" width="13" style="17" bestFit="1" customWidth="1"/>
    <col min="12" max="12" width="10.7109375" style="17" bestFit="1" customWidth="1"/>
    <col min="13" max="15" width="11.140625" style="17" bestFit="1" customWidth="1"/>
    <col min="16" max="16" width="10.7109375" style="17" bestFit="1" customWidth="1"/>
    <col min="17" max="17" width="11.140625" style="17" bestFit="1" customWidth="1"/>
    <col min="18" max="18" width="10.7109375" style="17" bestFit="1" customWidth="1"/>
    <col min="19" max="19" width="11.42578125" style="17" bestFit="1" customWidth="1"/>
    <col min="20" max="20" width="14.42578125" style="17" bestFit="1" customWidth="1"/>
    <col min="21" max="21" width="7.7109375" style="17" customWidth="1"/>
    <col min="22" max="22" width="10.140625" style="17" bestFit="1" customWidth="1"/>
    <col min="23" max="23" width="9.28515625" style="17" bestFit="1" customWidth="1"/>
    <col min="24" max="24" width="9" style="17" customWidth="1"/>
    <col min="25" max="25" width="8.5703125" style="17" customWidth="1"/>
    <col min="26" max="16384" width="11.42578125" style="17"/>
  </cols>
  <sheetData>
    <row r="1" spans="1:22" ht="6" customHeight="1"/>
    <row r="2" spans="1:22" ht="15">
      <c r="A2" s="18" t="s">
        <v>79</v>
      </c>
    </row>
    <row r="3" spans="1:22" ht="15">
      <c r="A3" s="514" t="s">
        <v>162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1:22" ht="15">
      <c r="A4" s="514" t="s">
        <v>180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2">
      <c r="A5" s="515" t="s">
        <v>77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</row>
    <row r="7" spans="1:22" s="22" customFormat="1" ht="18.75" customHeight="1">
      <c r="A7" s="516" t="s">
        <v>58</v>
      </c>
      <c r="B7" s="518" t="s">
        <v>83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6" t="s">
        <v>44</v>
      </c>
      <c r="V7" s="179" t="s">
        <v>149</v>
      </c>
    </row>
    <row r="8" spans="1:22" ht="18" customHeight="1">
      <c r="A8" s="516"/>
      <c r="B8" s="21" t="s">
        <v>84</v>
      </c>
      <c r="C8" s="20" t="s">
        <v>85</v>
      </c>
      <c r="D8" s="20" t="s">
        <v>86</v>
      </c>
      <c r="E8" s="20" t="s">
        <v>87</v>
      </c>
      <c r="F8" s="20" t="s">
        <v>88</v>
      </c>
      <c r="G8" s="20" t="s">
        <v>89</v>
      </c>
      <c r="H8" s="20" t="s">
        <v>90</v>
      </c>
      <c r="I8" s="20" t="s">
        <v>91</v>
      </c>
      <c r="J8" s="21" t="s">
        <v>92</v>
      </c>
      <c r="K8" s="21" t="s">
        <v>93</v>
      </c>
      <c r="L8" s="21" t="s">
        <v>94</v>
      </c>
      <c r="M8" s="21" t="s">
        <v>95</v>
      </c>
      <c r="N8" s="21" t="s">
        <v>96</v>
      </c>
      <c r="O8" s="21" t="s">
        <v>97</v>
      </c>
      <c r="P8" s="21" t="s">
        <v>98</v>
      </c>
      <c r="Q8" s="21" t="s">
        <v>99</v>
      </c>
      <c r="R8" s="21" t="s">
        <v>100</v>
      </c>
      <c r="S8" s="21" t="s">
        <v>101</v>
      </c>
      <c r="T8" s="516"/>
    </row>
    <row r="9" spans="1:22" ht="15">
      <c r="A9" s="23" t="s">
        <v>66</v>
      </c>
      <c r="B9" s="25">
        <v>334222</v>
      </c>
      <c r="C9" s="25">
        <v>1341797</v>
      </c>
      <c r="D9" s="25">
        <v>1689023</v>
      </c>
      <c r="E9" s="25">
        <v>1643923</v>
      </c>
      <c r="F9" s="25">
        <v>1553360</v>
      </c>
      <c r="G9" s="25">
        <v>1433761</v>
      </c>
      <c r="H9" s="25">
        <v>1313879</v>
      </c>
      <c r="I9" s="25">
        <v>1211920</v>
      </c>
      <c r="J9" s="25">
        <v>1104371</v>
      </c>
      <c r="K9" s="25">
        <v>981713</v>
      </c>
      <c r="L9" s="25">
        <v>865241</v>
      </c>
      <c r="M9" s="25">
        <v>756514</v>
      </c>
      <c r="N9" s="25">
        <v>639488</v>
      </c>
      <c r="O9" s="25">
        <v>516024</v>
      </c>
      <c r="P9" s="25">
        <v>401157</v>
      </c>
      <c r="Q9" s="25">
        <v>299743</v>
      </c>
      <c r="R9" s="25">
        <v>209014</v>
      </c>
      <c r="S9" s="25">
        <v>233580</v>
      </c>
      <c r="T9" s="25">
        <v>16528730</v>
      </c>
    </row>
    <row r="10" spans="1:22" ht="15">
      <c r="A10" s="26" t="s">
        <v>9</v>
      </c>
      <c r="B10" s="28">
        <v>15924</v>
      </c>
      <c r="C10" s="28">
        <v>64202</v>
      </c>
      <c r="D10" s="28">
        <v>79398</v>
      </c>
      <c r="E10" s="28">
        <v>78087</v>
      </c>
      <c r="F10" s="28">
        <v>77977</v>
      </c>
      <c r="G10" s="28">
        <v>77849</v>
      </c>
      <c r="H10" s="28">
        <v>73007</v>
      </c>
      <c r="I10" s="28">
        <v>63726</v>
      </c>
      <c r="J10" s="28">
        <v>53684</v>
      </c>
      <c r="K10" s="28">
        <v>45352</v>
      </c>
      <c r="L10" s="28">
        <v>39480</v>
      </c>
      <c r="M10" s="28">
        <v>34913</v>
      </c>
      <c r="N10" s="28">
        <v>30180</v>
      </c>
      <c r="O10" s="28">
        <v>25222</v>
      </c>
      <c r="P10" s="28">
        <v>20785</v>
      </c>
      <c r="Q10" s="28">
        <v>16650</v>
      </c>
      <c r="R10" s="28">
        <v>12406</v>
      </c>
      <c r="S10" s="28">
        <v>15804</v>
      </c>
      <c r="T10" s="25">
        <f>SUM(B10:S10)</f>
        <v>824646</v>
      </c>
    </row>
    <row r="11" spans="1:22" ht="15">
      <c r="A11" s="26" t="s">
        <v>57</v>
      </c>
      <c r="B11" s="28">
        <v>4494</v>
      </c>
      <c r="C11" s="28">
        <v>19365</v>
      </c>
      <c r="D11" s="28">
        <v>24742</v>
      </c>
      <c r="E11" s="28">
        <v>22670</v>
      </c>
      <c r="F11" s="28">
        <v>20118</v>
      </c>
      <c r="G11" s="28">
        <v>16320</v>
      </c>
      <c r="H11" s="28">
        <v>13328</v>
      </c>
      <c r="I11" s="28">
        <v>11691</v>
      </c>
      <c r="J11" s="28">
        <v>10691</v>
      </c>
      <c r="K11" s="28">
        <v>9862</v>
      </c>
      <c r="L11" s="28">
        <v>9158</v>
      </c>
      <c r="M11" s="28">
        <v>8361</v>
      </c>
      <c r="N11" s="28">
        <v>7385</v>
      </c>
      <c r="O11" s="28">
        <v>6400</v>
      </c>
      <c r="P11" s="28">
        <v>5701</v>
      </c>
      <c r="Q11" s="28">
        <v>4987</v>
      </c>
      <c r="R11" s="28">
        <v>3814</v>
      </c>
      <c r="S11" s="28">
        <v>4257</v>
      </c>
      <c r="T11" s="25">
        <f t="shared" ref="T11:T34" si="0">SUM(B11:S11)</f>
        <v>203344</v>
      </c>
    </row>
    <row r="12" spans="1:22" ht="15">
      <c r="A12" s="26" t="s">
        <v>11</v>
      </c>
      <c r="B12" s="28">
        <v>5579</v>
      </c>
      <c r="C12" s="28">
        <v>23048</v>
      </c>
      <c r="D12" s="28">
        <v>29019</v>
      </c>
      <c r="E12" s="28">
        <v>27649</v>
      </c>
      <c r="F12" s="28">
        <v>26457</v>
      </c>
      <c r="G12" s="28">
        <v>24657</v>
      </c>
      <c r="H12" s="28">
        <v>21539</v>
      </c>
      <c r="I12" s="28">
        <v>17780</v>
      </c>
      <c r="J12" s="28">
        <v>14621</v>
      </c>
      <c r="K12" s="28">
        <v>12521</v>
      </c>
      <c r="L12" s="28">
        <v>11185</v>
      </c>
      <c r="M12" s="28">
        <v>10070</v>
      </c>
      <c r="N12" s="28">
        <v>8904</v>
      </c>
      <c r="O12" s="28">
        <v>7732</v>
      </c>
      <c r="P12" s="28">
        <v>6759</v>
      </c>
      <c r="Q12" s="28">
        <v>5767</v>
      </c>
      <c r="R12" s="28">
        <v>4403</v>
      </c>
      <c r="S12" s="28">
        <v>5358</v>
      </c>
      <c r="T12" s="25">
        <f t="shared" si="0"/>
        <v>263048</v>
      </c>
    </row>
    <row r="13" spans="1:22" ht="15">
      <c r="A13" s="26" t="s">
        <v>12</v>
      </c>
      <c r="B13" s="28">
        <v>3326</v>
      </c>
      <c r="C13" s="28">
        <v>13574</v>
      </c>
      <c r="D13" s="28">
        <v>17632</v>
      </c>
      <c r="E13" s="28">
        <v>17879</v>
      </c>
      <c r="F13" s="28">
        <v>16997</v>
      </c>
      <c r="G13" s="28">
        <v>14860</v>
      </c>
      <c r="H13" s="28">
        <v>13423</v>
      </c>
      <c r="I13" s="28">
        <v>12762</v>
      </c>
      <c r="J13" s="28">
        <v>11996</v>
      </c>
      <c r="K13" s="28">
        <v>11101</v>
      </c>
      <c r="L13" s="28">
        <v>10094</v>
      </c>
      <c r="M13" s="28">
        <v>8694</v>
      </c>
      <c r="N13" s="28">
        <v>7118</v>
      </c>
      <c r="O13" s="28">
        <v>5841</v>
      </c>
      <c r="P13" s="28">
        <v>4987</v>
      </c>
      <c r="Q13" s="28">
        <v>4195</v>
      </c>
      <c r="R13" s="28">
        <v>3181</v>
      </c>
      <c r="S13" s="28">
        <v>3605</v>
      </c>
      <c r="T13" s="25">
        <f t="shared" si="0"/>
        <v>181265</v>
      </c>
    </row>
    <row r="14" spans="1:22" ht="15">
      <c r="A14" s="26" t="s">
        <v>13</v>
      </c>
      <c r="B14" s="28">
        <v>10514</v>
      </c>
      <c r="C14" s="28">
        <v>42116</v>
      </c>
      <c r="D14" s="28">
        <v>52563</v>
      </c>
      <c r="E14" s="28">
        <v>49763</v>
      </c>
      <c r="F14" s="28">
        <v>45580</v>
      </c>
      <c r="G14" s="28">
        <v>40302</v>
      </c>
      <c r="H14" s="28">
        <v>35297</v>
      </c>
      <c r="I14" s="28">
        <v>31391</v>
      </c>
      <c r="J14" s="28">
        <v>27864</v>
      </c>
      <c r="K14" s="28">
        <v>24364</v>
      </c>
      <c r="L14" s="28">
        <v>21135</v>
      </c>
      <c r="M14" s="28">
        <v>18302</v>
      </c>
      <c r="N14" s="28">
        <v>15661</v>
      </c>
      <c r="O14" s="28">
        <v>13286</v>
      </c>
      <c r="P14" s="28">
        <v>11347</v>
      </c>
      <c r="Q14" s="28">
        <v>9451</v>
      </c>
      <c r="R14" s="28">
        <v>7115</v>
      </c>
      <c r="S14" s="28">
        <v>7768</v>
      </c>
      <c r="T14" s="25">
        <f t="shared" si="0"/>
        <v>463819</v>
      </c>
    </row>
    <row r="15" spans="1:22" ht="15">
      <c r="A15" s="29" t="s">
        <v>14</v>
      </c>
      <c r="B15" s="28">
        <v>10201</v>
      </c>
      <c r="C15" s="28">
        <v>41367</v>
      </c>
      <c r="D15" s="28">
        <v>53361</v>
      </c>
      <c r="E15" s="28">
        <v>52265</v>
      </c>
      <c r="F15" s="28">
        <v>49716</v>
      </c>
      <c r="G15" s="28">
        <v>45338</v>
      </c>
      <c r="H15" s="28">
        <v>39315</v>
      </c>
      <c r="I15" s="28">
        <v>33658</v>
      </c>
      <c r="J15" s="28">
        <v>29320</v>
      </c>
      <c r="K15" s="28">
        <v>26003</v>
      </c>
      <c r="L15" s="28">
        <v>23515</v>
      </c>
      <c r="M15" s="28">
        <v>21300</v>
      </c>
      <c r="N15" s="28">
        <v>19002</v>
      </c>
      <c r="O15" s="28">
        <v>16730</v>
      </c>
      <c r="P15" s="28">
        <v>14493</v>
      </c>
      <c r="Q15" s="28">
        <v>11971</v>
      </c>
      <c r="R15" s="28">
        <v>8942</v>
      </c>
      <c r="S15" s="28">
        <v>9828</v>
      </c>
      <c r="T15" s="25">
        <f t="shared" si="0"/>
        <v>506325</v>
      </c>
    </row>
    <row r="16" spans="1:22" ht="15">
      <c r="A16" s="29" t="s">
        <v>21</v>
      </c>
      <c r="B16" s="28">
        <v>12768</v>
      </c>
      <c r="C16" s="28">
        <v>51565</v>
      </c>
      <c r="D16" s="28">
        <v>66340</v>
      </c>
      <c r="E16" s="28">
        <v>66359</v>
      </c>
      <c r="F16" s="28">
        <v>63466</v>
      </c>
      <c r="G16" s="28">
        <v>58662</v>
      </c>
      <c r="H16" s="28">
        <v>54333</v>
      </c>
      <c r="I16" s="28">
        <v>51162</v>
      </c>
      <c r="J16" s="28">
        <v>47197</v>
      </c>
      <c r="K16" s="28">
        <v>42350</v>
      </c>
      <c r="L16" s="28">
        <v>37640</v>
      </c>
      <c r="M16" s="28">
        <v>32844</v>
      </c>
      <c r="N16" s="28">
        <v>27486</v>
      </c>
      <c r="O16" s="28">
        <v>21937</v>
      </c>
      <c r="P16" s="28">
        <v>16821</v>
      </c>
      <c r="Q16" s="28">
        <v>12300</v>
      </c>
      <c r="R16" s="28">
        <v>8387</v>
      </c>
      <c r="S16" s="28">
        <v>9228</v>
      </c>
      <c r="T16" s="25">
        <f t="shared" si="0"/>
        <v>680845</v>
      </c>
    </row>
    <row r="17" spans="1:20" ht="15">
      <c r="A17" s="29" t="s">
        <v>22</v>
      </c>
      <c r="B17" s="28">
        <v>13572</v>
      </c>
      <c r="C17" s="28">
        <v>55131</v>
      </c>
      <c r="D17" s="28">
        <v>69743</v>
      </c>
      <c r="E17" s="28">
        <v>65450</v>
      </c>
      <c r="F17" s="28">
        <v>57538</v>
      </c>
      <c r="G17" s="28">
        <v>47758</v>
      </c>
      <c r="H17" s="28">
        <v>40693</v>
      </c>
      <c r="I17" s="28">
        <v>36664</v>
      </c>
      <c r="J17" s="28">
        <v>32816</v>
      </c>
      <c r="K17" s="28">
        <v>28582</v>
      </c>
      <c r="L17" s="28">
        <v>25049</v>
      </c>
      <c r="M17" s="28">
        <v>21991</v>
      </c>
      <c r="N17" s="28">
        <v>18724</v>
      </c>
      <c r="O17" s="28">
        <v>15081</v>
      </c>
      <c r="P17" s="28">
        <v>11539</v>
      </c>
      <c r="Q17" s="28">
        <v>8420</v>
      </c>
      <c r="R17" s="28">
        <v>5564</v>
      </c>
      <c r="S17" s="28">
        <v>5156</v>
      </c>
      <c r="T17" s="25">
        <f t="shared" si="0"/>
        <v>559471</v>
      </c>
    </row>
    <row r="18" spans="1:20" ht="15">
      <c r="A18" s="26" t="s">
        <v>23</v>
      </c>
      <c r="B18" s="28">
        <v>80000</v>
      </c>
      <c r="C18" s="28">
        <v>320434</v>
      </c>
      <c r="D18" s="28">
        <v>404735</v>
      </c>
      <c r="E18" s="28">
        <v>395277</v>
      </c>
      <c r="F18" s="28">
        <v>376026</v>
      </c>
      <c r="G18" s="28">
        <v>353157</v>
      </c>
      <c r="H18" s="28">
        <v>331059</v>
      </c>
      <c r="I18" s="28">
        <v>313721</v>
      </c>
      <c r="J18" s="28">
        <v>292916</v>
      </c>
      <c r="K18" s="28">
        <v>263797</v>
      </c>
      <c r="L18" s="28">
        <v>233328</v>
      </c>
      <c r="M18" s="28">
        <v>204804</v>
      </c>
      <c r="N18" s="28">
        <v>173072</v>
      </c>
      <c r="O18" s="28">
        <v>136774</v>
      </c>
      <c r="P18" s="28">
        <v>100914</v>
      </c>
      <c r="Q18" s="28">
        <v>70106</v>
      </c>
      <c r="R18" s="28">
        <v>45994</v>
      </c>
      <c r="S18" s="28">
        <v>50882</v>
      </c>
      <c r="T18" s="25">
        <f t="shared" si="0"/>
        <v>4146996</v>
      </c>
    </row>
    <row r="19" spans="1:20" ht="15">
      <c r="A19" s="26" t="s">
        <v>15</v>
      </c>
      <c r="B19" s="28">
        <v>9087</v>
      </c>
      <c r="C19" s="28">
        <v>36105</v>
      </c>
      <c r="D19" s="28">
        <v>45526</v>
      </c>
      <c r="E19" s="28">
        <v>46623</v>
      </c>
      <c r="F19" s="28">
        <v>44425</v>
      </c>
      <c r="G19" s="28">
        <v>39625</v>
      </c>
      <c r="H19" s="28">
        <v>34956</v>
      </c>
      <c r="I19" s="28">
        <v>31411</v>
      </c>
      <c r="J19" s="28">
        <v>28241</v>
      </c>
      <c r="K19" s="28">
        <v>25348</v>
      </c>
      <c r="L19" s="28">
        <v>22851</v>
      </c>
      <c r="M19" s="28">
        <v>20076</v>
      </c>
      <c r="N19" s="28">
        <v>16835</v>
      </c>
      <c r="O19" s="28">
        <v>13924</v>
      </c>
      <c r="P19" s="28">
        <v>11701</v>
      </c>
      <c r="Q19" s="28">
        <v>9558</v>
      </c>
      <c r="R19" s="28">
        <v>7103</v>
      </c>
      <c r="S19" s="28">
        <v>8081</v>
      </c>
      <c r="T19" s="25">
        <f t="shared" si="0"/>
        <v>451476</v>
      </c>
    </row>
    <row r="20" spans="1:20" ht="15">
      <c r="A20" s="26" t="s">
        <v>16</v>
      </c>
      <c r="B20" s="28">
        <v>10131</v>
      </c>
      <c r="C20" s="28">
        <v>40416</v>
      </c>
      <c r="D20" s="28">
        <v>50857</v>
      </c>
      <c r="E20" s="28">
        <v>51101</v>
      </c>
      <c r="F20" s="28">
        <v>49355</v>
      </c>
      <c r="G20" s="28">
        <v>44498</v>
      </c>
      <c r="H20" s="28">
        <v>38273</v>
      </c>
      <c r="I20" s="28">
        <v>33119</v>
      </c>
      <c r="J20" s="28">
        <v>29026</v>
      </c>
      <c r="K20" s="28">
        <v>25625</v>
      </c>
      <c r="L20" s="28">
        <v>23314</v>
      </c>
      <c r="M20" s="28">
        <v>21548</v>
      </c>
      <c r="N20" s="28">
        <v>19435</v>
      </c>
      <c r="O20" s="28">
        <v>16900</v>
      </c>
      <c r="P20" s="28">
        <v>14419</v>
      </c>
      <c r="Q20" s="28">
        <v>11990</v>
      </c>
      <c r="R20" s="28">
        <v>9272</v>
      </c>
      <c r="S20" s="28">
        <v>11515</v>
      </c>
      <c r="T20" s="25">
        <f t="shared" si="0"/>
        <v>500794</v>
      </c>
    </row>
    <row r="21" spans="1:20" ht="15">
      <c r="A21" s="29" t="s">
        <v>24</v>
      </c>
      <c r="B21" s="28">
        <v>19165</v>
      </c>
      <c r="C21" s="28">
        <v>76463</v>
      </c>
      <c r="D21" s="28">
        <v>96256</v>
      </c>
      <c r="E21" s="28">
        <v>93393</v>
      </c>
      <c r="F21" s="28">
        <v>85981</v>
      </c>
      <c r="G21" s="28">
        <v>75350</v>
      </c>
      <c r="H21" s="28">
        <v>66060</v>
      </c>
      <c r="I21" s="28">
        <v>60578</v>
      </c>
      <c r="J21" s="28">
        <v>56297</v>
      </c>
      <c r="K21" s="28">
        <v>51154</v>
      </c>
      <c r="L21" s="28">
        <v>45268</v>
      </c>
      <c r="M21" s="28">
        <v>38978</v>
      </c>
      <c r="N21" s="28">
        <v>32348</v>
      </c>
      <c r="O21" s="28">
        <v>25772</v>
      </c>
      <c r="P21" s="28">
        <v>19734</v>
      </c>
      <c r="Q21" s="28">
        <v>14391</v>
      </c>
      <c r="R21" s="28">
        <v>9700</v>
      </c>
      <c r="S21" s="28">
        <v>10024</v>
      </c>
      <c r="T21" s="25">
        <f t="shared" si="0"/>
        <v>876912</v>
      </c>
    </row>
    <row r="22" spans="1:20" ht="15">
      <c r="A22" s="26" t="s">
        <v>25</v>
      </c>
      <c r="B22" s="28">
        <v>29817</v>
      </c>
      <c r="C22" s="28">
        <v>121214</v>
      </c>
      <c r="D22" s="28">
        <v>156668</v>
      </c>
      <c r="E22" s="28">
        <v>156919</v>
      </c>
      <c r="F22" s="28">
        <v>148925</v>
      </c>
      <c r="G22" s="28">
        <v>130231</v>
      </c>
      <c r="H22" s="28">
        <v>113123</v>
      </c>
      <c r="I22" s="28">
        <v>103519</v>
      </c>
      <c r="J22" s="28">
        <v>96651</v>
      </c>
      <c r="K22" s="28">
        <v>89222</v>
      </c>
      <c r="L22" s="28">
        <v>80441</v>
      </c>
      <c r="M22" s="28">
        <v>70147</v>
      </c>
      <c r="N22" s="28">
        <v>59233</v>
      </c>
      <c r="O22" s="28">
        <v>48273</v>
      </c>
      <c r="P22" s="28">
        <v>37344</v>
      </c>
      <c r="Q22" s="28">
        <v>27268</v>
      </c>
      <c r="R22" s="28">
        <v>19042</v>
      </c>
      <c r="S22" s="28">
        <v>22338</v>
      </c>
      <c r="T22" s="25">
        <f t="shared" si="0"/>
        <v>1510375</v>
      </c>
    </row>
    <row r="23" spans="1:20" ht="28.5">
      <c r="A23" s="29" t="s">
        <v>28</v>
      </c>
      <c r="B23" s="28">
        <v>4920</v>
      </c>
      <c r="C23" s="28">
        <v>19837</v>
      </c>
      <c r="D23" s="28">
        <v>24704</v>
      </c>
      <c r="E23" s="28">
        <v>22814</v>
      </c>
      <c r="F23" s="28">
        <v>19471</v>
      </c>
      <c r="G23" s="28">
        <v>16140</v>
      </c>
      <c r="H23" s="28">
        <v>13582</v>
      </c>
      <c r="I23" s="28">
        <v>11457</v>
      </c>
      <c r="J23" s="28">
        <v>9424</v>
      </c>
      <c r="K23" s="28">
        <v>7891</v>
      </c>
      <c r="L23" s="28">
        <v>6825</v>
      </c>
      <c r="M23" s="28">
        <v>5841</v>
      </c>
      <c r="N23" s="28">
        <v>4745</v>
      </c>
      <c r="O23" s="28">
        <v>3710</v>
      </c>
      <c r="P23" s="28">
        <v>2903</v>
      </c>
      <c r="Q23" s="28">
        <v>2227</v>
      </c>
      <c r="R23" s="28">
        <v>1507</v>
      </c>
      <c r="S23" s="28">
        <v>1408</v>
      </c>
      <c r="T23" s="25">
        <f t="shared" si="0"/>
        <v>179406</v>
      </c>
    </row>
    <row r="24" spans="1:20" ht="15">
      <c r="A24" s="29" t="s">
        <v>29</v>
      </c>
      <c r="B24" s="28">
        <v>3275</v>
      </c>
      <c r="C24" s="28">
        <v>12710</v>
      </c>
      <c r="D24" s="28">
        <v>15365</v>
      </c>
      <c r="E24" s="28">
        <v>14953</v>
      </c>
      <c r="F24" s="28">
        <v>13091</v>
      </c>
      <c r="G24" s="28">
        <v>10780</v>
      </c>
      <c r="H24" s="28">
        <v>9262</v>
      </c>
      <c r="I24" s="28">
        <v>8346</v>
      </c>
      <c r="J24" s="28">
        <v>7370</v>
      </c>
      <c r="K24" s="28">
        <v>6227</v>
      </c>
      <c r="L24" s="28">
        <v>5214</v>
      </c>
      <c r="M24" s="28">
        <v>4386</v>
      </c>
      <c r="N24" s="28">
        <v>3578</v>
      </c>
      <c r="O24" s="28">
        <v>2770</v>
      </c>
      <c r="P24" s="28">
        <v>2081</v>
      </c>
      <c r="Q24" s="28">
        <v>1541</v>
      </c>
      <c r="R24" s="28">
        <v>1018</v>
      </c>
      <c r="S24" s="28">
        <v>871</v>
      </c>
      <c r="T24" s="25">
        <f t="shared" si="0"/>
        <v>122838</v>
      </c>
    </row>
    <row r="25" spans="1:20" ht="15">
      <c r="A25" s="26" t="s">
        <v>30</v>
      </c>
      <c r="B25" s="28">
        <v>2574</v>
      </c>
      <c r="C25" s="28">
        <v>10101</v>
      </c>
      <c r="D25" s="28">
        <v>12233</v>
      </c>
      <c r="E25" s="28">
        <v>11877</v>
      </c>
      <c r="F25" s="28">
        <v>10896</v>
      </c>
      <c r="G25" s="28">
        <v>9604</v>
      </c>
      <c r="H25" s="28">
        <v>8372</v>
      </c>
      <c r="I25" s="28">
        <v>7284</v>
      </c>
      <c r="J25" s="28">
        <v>6266</v>
      </c>
      <c r="K25" s="28">
        <v>5317</v>
      </c>
      <c r="L25" s="28">
        <v>4404</v>
      </c>
      <c r="M25" s="28">
        <v>3602</v>
      </c>
      <c r="N25" s="28">
        <v>2939</v>
      </c>
      <c r="O25" s="28">
        <v>2345</v>
      </c>
      <c r="P25" s="28">
        <v>1799</v>
      </c>
      <c r="Q25" s="28">
        <v>1328</v>
      </c>
      <c r="R25" s="28">
        <v>856</v>
      </c>
      <c r="S25" s="28">
        <v>858</v>
      </c>
      <c r="T25" s="25">
        <f t="shared" si="0"/>
        <v>102655</v>
      </c>
    </row>
    <row r="26" spans="1:20" ht="15">
      <c r="A26" s="26" t="s">
        <v>17</v>
      </c>
      <c r="B26" s="28">
        <v>55997</v>
      </c>
      <c r="C26" s="28">
        <v>222561</v>
      </c>
      <c r="D26" s="28">
        <v>276816</v>
      </c>
      <c r="E26" s="28">
        <v>268106</v>
      </c>
      <c r="F26" s="28">
        <v>260388</v>
      </c>
      <c r="G26" s="28">
        <v>259206</v>
      </c>
      <c r="H26" s="28">
        <v>252547</v>
      </c>
      <c r="I26" s="28">
        <v>239955</v>
      </c>
      <c r="J26" s="28">
        <v>221509</v>
      </c>
      <c r="K26" s="28">
        <v>195109</v>
      </c>
      <c r="L26" s="28">
        <v>169248</v>
      </c>
      <c r="M26" s="28">
        <v>147419</v>
      </c>
      <c r="N26" s="28">
        <v>124187</v>
      </c>
      <c r="O26" s="28">
        <v>98914</v>
      </c>
      <c r="P26" s="28">
        <v>75588</v>
      </c>
      <c r="Q26" s="28">
        <v>55485</v>
      </c>
      <c r="R26" s="28">
        <v>38039</v>
      </c>
      <c r="S26" s="28">
        <v>42725</v>
      </c>
      <c r="T26" s="25">
        <f t="shared" si="0"/>
        <v>3003799</v>
      </c>
    </row>
    <row r="27" spans="1:20" ht="12.75" customHeight="1">
      <c r="A27" s="29" t="s">
        <v>18</v>
      </c>
      <c r="B27" s="28">
        <v>10305</v>
      </c>
      <c r="C27" s="28">
        <v>41403</v>
      </c>
      <c r="D27" s="28">
        <v>52194</v>
      </c>
      <c r="E27" s="28">
        <v>51757</v>
      </c>
      <c r="F27" s="28">
        <v>50444</v>
      </c>
      <c r="G27" s="28">
        <v>48619</v>
      </c>
      <c r="H27" s="28">
        <v>46237</v>
      </c>
      <c r="I27" s="28">
        <v>42953</v>
      </c>
      <c r="J27" s="28">
        <v>38792</v>
      </c>
      <c r="K27" s="28">
        <v>34312</v>
      </c>
      <c r="L27" s="28">
        <v>30337</v>
      </c>
      <c r="M27" s="28">
        <v>26708</v>
      </c>
      <c r="N27" s="28">
        <v>22821</v>
      </c>
      <c r="O27" s="28">
        <v>18984</v>
      </c>
      <c r="P27" s="28">
        <v>15689</v>
      </c>
      <c r="Q27" s="28">
        <v>12674</v>
      </c>
      <c r="R27" s="28">
        <v>9426</v>
      </c>
      <c r="S27" s="28">
        <v>10605</v>
      </c>
      <c r="T27" s="25">
        <f t="shared" si="0"/>
        <v>564260</v>
      </c>
    </row>
    <row r="28" spans="1:20" ht="28.5">
      <c r="A28" s="29" t="s">
        <v>31</v>
      </c>
      <c r="B28" s="28">
        <v>2838</v>
      </c>
      <c r="C28" s="28">
        <v>11605</v>
      </c>
      <c r="D28" s="28">
        <v>14105</v>
      </c>
      <c r="E28" s="28">
        <v>12956</v>
      </c>
      <c r="F28" s="28">
        <v>11622</v>
      </c>
      <c r="G28" s="28">
        <v>9941</v>
      </c>
      <c r="H28" s="28">
        <v>8557</v>
      </c>
      <c r="I28" s="28">
        <v>7342</v>
      </c>
      <c r="J28" s="28">
        <v>6108</v>
      </c>
      <c r="K28" s="28">
        <v>5180</v>
      </c>
      <c r="L28" s="28">
        <v>4580</v>
      </c>
      <c r="M28" s="28">
        <v>3963</v>
      </c>
      <c r="N28" s="28">
        <v>3273</v>
      </c>
      <c r="O28" s="28">
        <v>2595</v>
      </c>
      <c r="P28" s="28">
        <v>2022</v>
      </c>
      <c r="Q28" s="28">
        <v>1531</v>
      </c>
      <c r="R28" s="28">
        <v>1045</v>
      </c>
      <c r="S28" s="28">
        <v>1033</v>
      </c>
      <c r="T28" s="25">
        <f t="shared" si="0"/>
        <v>110296</v>
      </c>
    </row>
    <row r="29" spans="1:20" ht="15">
      <c r="A29" s="29" t="s">
        <v>35</v>
      </c>
      <c r="B29" s="28">
        <v>604</v>
      </c>
      <c r="C29" s="28">
        <v>2503</v>
      </c>
      <c r="D29" s="28">
        <v>3051</v>
      </c>
      <c r="E29" s="28">
        <v>2738</v>
      </c>
      <c r="F29" s="28">
        <v>2470</v>
      </c>
      <c r="G29" s="28">
        <v>2380</v>
      </c>
      <c r="H29" s="28">
        <v>2494</v>
      </c>
      <c r="I29" s="28">
        <v>2526</v>
      </c>
      <c r="J29" s="28">
        <v>2305</v>
      </c>
      <c r="K29" s="28">
        <v>2065</v>
      </c>
      <c r="L29" s="28">
        <v>1860</v>
      </c>
      <c r="M29" s="28">
        <v>1578</v>
      </c>
      <c r="N29" s="28">
        <v>1209</v>
      </c>
      <c r="O29" s="28">
        <v>870</v>
      </c>
      <c r="P29" s="28">
        <v>617</v>
      </c>
      <c r="Q29" s="28">
        <v>399</v>
      </c>
      <c r="R29" s="28">
        <v>249</v>
      </c>
      <c r="S29" s="28">
        <v>254</v>
      </c>
      <c r="T29" s="25">
        <f t="shared" si="0"/>
        <v>30172</v>
      </c>
    </row>
    <row r="30" spans="1:20" ht="15">
      <c r="A30" s="26" t="s">
        <v>32</v>
      </c>
      <c r="B30" s="28">
        <v>4878</v>
      </c>
      <c r="C30" s="28">
        <v>19647</v>
      </c>
      <c r="D30" s="28">
        <v>24452</v>
      </c>
      <c r="E30" s="28">
        <v>23539</v>
      </c>
      <c r="F30" s="28">
        <v>21351</v>
      </c>
      <c r="G30" s="28">
        <v>18836</v>
      </c>
      <c r="H30" s="28">
        <v>17234</v>
      </c>
      <c r="I30" s="28">
        <v>15879</v>
      </c>
      <c r="J30" s="28">
        <v>13976</v>
      </c>
      <c r="K30" s="28">
        <v>11896</v>
      </c>
      <c r="L30" s="28">
        <v>10085</v>
      </c>
      <c r="M30" s="28">
        <v>8372</v>
      </c>
      <c r="N30" s="28">
        <v>6531</v>
      </c>
      <c r="O30" s="28">
        <v>4811</v>
      </c>
      <c r="P30" s="28">
        <v>3501</v>
      </c>
      <c r="Q30" s="28">
        <v>2549</v>
      </c>
      <c r="R30" s="28">
        <v>1678</v>
      </c>
      <c r="S30" s="28">
        <v>1317</v>
      </c>
      <c r="T30" s="25">
        <f t="shared" si="0"/>
        <v>210532</v>
      </c>
    </row>
    <row r="31" spans="1:20" ht="15">
      <c r="A31" s="26" t="s">
        <v>33</v>
      </c>
      <c r="B31" s="28">
        <v>4100</v>
      </c>
      <c r="C31" s="28">
        <v>17018</v>
      </c>
      <c r="D31" s="28">
        <v>21654</v>
      </c>
      <c r="E31" s="28">
        <v>17910</v>
      </c>
      <c r="F31" s="28">
        <v>15137</v>
      </c>
      <c r="G31" s="28">
        <v>12955</v>
      </c>
      <c r="H31" s="28">
        <v>11856</v>
      </c>
      <c r="I31" s="28">
        <v>10886</v>
      </c>
      <c r="J31" s="28">
        <v>9452</v>
      </c>
      <c r="K31" s="28">
        <v>7942</v>
      </c>
      <c r="L31" s="28">
        <v>6582</v>
      </c>
      <c r="M31" s="28">
        <v>5349</v>
      </c>
      <c r="N31" s="28">
        <v>4110</v>
      </c>
      <c r="O31" s="28">
        <v>2980</v>
      </c>
      <c r="P31" s="28">
        <v>2085</v>
      </c>
      <c r="Q31" s="28">
        <v>1476</v>
      </c>
      <c r="R31" s="28">
        <v>1000</v>
      </c>
      <c r="S31" s="28">
        <v>777</v>
      </c>
      <c r="T31" s="25">
        <f t="shared" si="0"/>
        <v>153269</v>
      </c>
    </row>
    <row r="32" spans="1:20" ht="42.75">
      <c r="A32" s="29" t="s">
        <v>19</v>
      </c>
      <c r="B32" s="28">
        <v>10406</v>
      </c>
      <c r="C32" s="28">
        <v>40651</v>
      </c>
      <c r="D32" s="28">
        <v>50494</v>
      </c>
      <c r="E32" s="28">
        <v>50890</v>
      </c>
      <c r="F32" s="28">
        <v>47251</v>
      </c>
      <c r="G32" s="28">
        <v>42135</v>
      </c>
      <c r="H32" s="28">
        <v>38353</v>
      </c>
      <c r="I32" s="28">
        <v>35695</v>
      </c>
      <c r="J32" s="28">
        <v>31968</v>
      </c>
      <c r="K32" s="28">
        <v>27519</v>
      </c>
      <c r="L32" s="28">
        <v>23689</v>
      </c>
      <c r="M32" s="28">
        <v>20286</v>
      </c>
      <c r="N32" s="28">
        <v>16744</v>
      </c>
      <c r="O32" s="28">
        <v>13117</v>
      </c>
      <c r="P32" s="28">
        <v>9923</v>
      </c>
      <c r="Q32" s="28">
        <v>7341</v>
      </c>
      <c r="R32" s="28">
        <v>4995</v>
      </c>
      <c r="S32" s="28">
        <v>4887</v>
      </c>
      <c r="T32" s="25">
        <f t="shared" si="0"/>
        <v>476344</v>
      </c>
    </row>
    <row r="33" spans="1:22" ht="15">
      <c r="A33" s="117" t="s">
        <v>26</v>
      </c>
      <c r="B33" s="28">
        <v>8654</v>
      </c>
      <c r="C33" s="28">
        <v>34301</v>
      </c>
      <c r="D33" s="28">
        <v>41619</v>
      </c>
      <c r="E33" s="28">
        <v>37972</v>
      </c>
      <c r="F33" s="28">
        <v>34334</v>
      </c>
      <c r="G33" s="28">
        <v>31217</v>
      </c>
      <c r="H33" s="28">
        <v>28559</v>
      </c>
      <c r="I33" s="28">
        <v>26448</v>
      </c>
      <c r="J33" s="28">
        <v>24074</v>
      </c>
      <c r="K33" s="28">
        <v>21289</v>
      </c>
      <c r="L33" s="28">
        <v>18443</v>
      </c>
      <c r="M33" s="28">
        <v>15650</v>
      </c>
      <c r="N33" s="28">
        <v>12825</v>
      </c>
      <c r="O33" s="28">
        <v>10107</v>
      </c>
      <c r="P33" s="28">
        <v>7648</v>
      </c>
      <c r="Q33" s="28">
        <v>5561</v>
      </c>
      <c r="R33" s="28">
        <v>3887</v>
      </c>
      <c r="S33" s="28">
        <v>4647</v>
      </c>
      <c r="T33" s="25">
        <f t="shared" si="0"/>
        <v>367235</v>
      </c>
    </row>
    <row r="34" spans="1:22" ht="28.5">
      <c r="A34" s="29" t="s">
        <v>36</v>
      </c>
      <c r="B34" s="28">
        <v>974</v>
      </c>
      <c r="C34" s="28">
        <v>3808</v>
      </c>
      <c r="D34" s="28">
        <v>4574</v>
      </c>
      <c r="E34" s="28">
        <v>4474</v>
      </c>
      <c r="F34" s="28">
        <v>4164</v>
      </c>
      <c r="G34" s="28">
        <v>3494</v>
      </c>
      <c r="H34" s="28">
        <v>2804</v>
      </c>
      <c r="I34" s="28">
        <v>2431</v>
      </c>
      <c r="J34" s="28">
        <v>2225</v>
      </c>
      <c r="K34" s="28">
        <v>2016</v>
      </c>
      <c r="L34" s="28">
        <v>1761</v>
      </c>
      <c r="M34" s="28">
        <v>1494</v>
      </c>
      <c r="N34" s="28">
        <v>1227</v>
      </c>
      <c r="O34" s="28">
        <v>977</v>
      </c>
      <c r="P34" s="28">
        <v>767</v>
      </c>
      <c r="Q34" s="28">
        <v>595</v>
      </c>
      <c r="R34" s="28">
        <v>417</v>
      </c>
      <c r="S34" s="28">
        <v>405</v>
      </c>
      <c r="T34" s="25">
        <f t="shared" si="0"/>
        <v>38607</v>
      </c>
    </row>
    <row r="35" spans="1:22">
      <c r="A35" s="30" t="s">
        <v>155</v>
      </c>
    </row>
    <row r="37" spans="1:22" ht="15">
      <c r="A37" s="18" t="s">
        <v>79</v>
      </c>
    </row>
    <row r="38" spans="1:22" ht="15">
      <c r="A38" s="514" t="s">
        <v>163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</row>
    <row r="39" spans="1:22" ht="15">
      <c r="A39" s="514" t="s">
        <v>180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</row>
    <row r="40" spans="1:22">
      <c r="A40" s="515" t="s">
        <v>77</v>
      </c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</row>
    <row r="41" spans="1:22" ht="20.25" customHeight="1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</row>
    <row r="42" spans="1:22" ht="15">
      <c r="A42" s="516" t="s">
        <v>58</v>
      </c>
      <c r="B42" s="518" t="s">
        <v>83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6" t="s">
        <v>44</v>
      </c>
      <c r="V42" s="179" t="s">
        <v>149</v>
      </c>
    </row>
    <row r="43" spans="1:22" ht="15">
      <c r="A43" s="516"/>
      <c r="B43" s="21" t="s">
        <v>84</v>
      </c>
      <c r="C43" s="20" t="s">
        <v>85</v>
      </c>
      <c r="D43" s="20" t="s">
        <v>86</v>
      </c>
      <c r="E43" s="20" t="s">
        <v>87</v>
      </c>
      <c r="F43" s="20" t="s">
        <v>88</v>
      </c>
      <c r="G43" s="20" t="s">
        <v>89</v>
      </c>
      <c r="H43" s="20" t="s">
        <v>90</v>
      </c>
      <c r="I43" s="20" t="s">
        <v>91</v>
      </c>
      <c r="J43" s="21" t="s">
        <v>92</v>
      </c>
      <c r="K43" s="21" t="s">
        <v>93</v>
      </c>
      <c r="L43" s="21" t="s">
        <v>94</v>
      </c>
      <c r="M43" s="21" t="s">
        <v>95</v>
      </c>
      <c r="N43" s="21" t="s">
        <v>96</v>
      </c>
      <c r="O43" s="21" t="s">
        <v>97</v>
      </c>
      <c r="P43" s="21" t="s">
        <v>98</v>
      </c>
      <c r="Q43" s="21" t="s">
        <v>99</v>
      </c>
      <c r="R43" s="21" t="s">
        <v>100</v>
      </c>
      <c r="S43" s="21" t="s">
        <v>101</v>
      </c>
      <c r="T43" s="516"/>
    </row>
    <row r="44" spans="1:22" ht="15">
      <c r="A44" s="23" t="s">
        <v>66</v>
      </c>
      <c r="B44" s="25">
        <v>333325</v>
      </c>
      <c r="C44" s="25">
        <v>1337525</v>
      </c>
      <c r="D44" s="25">
        <v>1688923</v>
      </c>
      <c r="E44" s="25">
        <v>1656326</v>
      </c>
      <c r="F44" s="25">
        <v>1571587</v>
      </c>
      <c r="G44" s="25">
        <v>1455114</v>
      </c>
      <c r="H44" s="25">
        <v>1333918</v>
      </c>
      <c r="I44" s="25">
        <v>1230770</v>
      </c>
      <c r="J44" s="25">
        <v>1126901</v>
      </c>
      <c r="K44" s="25">
        <v>1005358</v>
      </c>
      <c r="L44" s="25">
        <v>885641</v>
      </c>
      <c r="M44" s="25">
        <v>775775</v>
      </c>
      <c r="N44" s="25">
        <v>659812</v>
      </c>
      <c r="O44" s="25">
        <v>535058</v>
      </c>
      <c r="P44" s="25">
        <v>416270</v>
      </c>
      <c r="Q44" s="25">
        <v>310756</v>
      </c>
      <c r="R44" s="25">
        <v>216192</v>
      </c>
      <c r="S44" s="25">
        <v>237726</v>
      </c>
      <c r="T44" s="25">
        <v>16776977</v>
      </c>
    </row>
    <row r="45" spans="1:22" ht="15">
      <c r="A45" s="26" t="s">
        <v>9</v>
      </c>
      <c r="B45" s="28">
        <v>15882</v>
      </c>
      <c r="C45" s="28">
        <v>63968</v>
      </c>
      <c r="D45" s="28">
        <v>79860</v>
      </c>
      <c r="E45" s="28">
        <v>78386</v>
      </c>
      <c r="F45" s="28">
        <v>78230</v>
      </c>
      <c r="G45" s="28">
        <v>78608</v>
      </c>
      <c r="H45" s="28">
        <v>74630</v>
      </c>
      <c r="I45" s="28">
        <v>65853</v>
      </c>
      <c r="J45" s="28">
        <v>55783</v>
      </c>
      <c r="K45" s="28">
        <v>46948</v>
      </c>
      <c r="L45" s="28">
        <v>40531</v>
      </c>
      <c r="M45" s="28">
        <v>35790</v>
      </c>
      <c r="N45" s="28">
        <v>31070</v>
      </c>
      <c r="O45" s="28">
        <v>26022</v>
      </c>
      <c r="P45" s="28">
        <v>21376</v>
      </c>
      <c r="Q45" s="28">
        <v>17118</v>
      </c>
      <c r="R45" s="28">
        <v>12768</v>
      </c>
      <c r="S45" s="28">
        <v>16036</v>
      </c>
      <c r="T45" s="25">
        <f>SUM(B45:S45)</f>
        <v>838859</v>
      </c>
    </row>
    <row r="46" spans="1:22" ht="15">
      <c r="A46" s="26" t="s">
        <v>57</v>
      </c>
      <c r="B46" s="28">
        <v>4440</v>
      </c>
      <c r="C46" s="28">
        <v>19114</v>
      </c>
      <c r="D46" s="28">
        <v>24881</v>
      </c>
      <c r="E46" s="28">
        <v>22898</v>
      </c>
      <c r="F46" s="28">
        <v>20349</v>
      </c>
      <c r="G46" s="28">
        <v>16569</v>
      </c>
      <c r="H46" s="28">
        <v>13545</v>
      </c>
      <c r="I46" s="28">
        <v>11847</v>
      </c>
      <c r="J46" s="28">
        <v>10812</v>
      </c>
      <c r="K46" s="28">
        <v>9953</v>
      </c>
      <c r="L46" s="28">
        <v>9243</v>
      </c>
      <c r="M46" s="28">
        <v>8481</v>
      </c>
      <c r="N46" s="28">
        <v>7526</v>
      </c>
      <c r="O46" s="28">
        <v>6501</v>
      </c>
      <c r="P46" s="28">
        <v>5729</v>
      </c>
      <c r="Q46" s="28">
        <v>5023</v>
      </c>
      <c r="R46" s="28">
        <v>3885</v>
      </c>
      <c r="S46" s="28">
        <v>4298</v>
      </c>
      <c r="T46" s="25">
        <f t="shared" ref="T46:T69" si="1">SUM(B46:S46)</f>
        <v>205094</v>
      </c>
    </row>
    <row r="47" spans="1:22" ht="15">
      <c r="A47" s="26" t="s">
        <v>11</v>
      </c>
      <c r="B47" s="28">
        <v>5574</v>
      </c>
      <c r="C47" s="28">
        <v>23062</v>
      </c>
      <c r="D47" s="28">
        <v>29228</v>
      </c>
      <c r="E47" s="28">
        <v>27876</v>
      </c>
      <c r="F47" s="28">
        <v>26607</v>
      </c>
      <c r="G47" s="28">
        <v>25033</v>
      </c>
      <c r="H47" s="28">
        <v>22263</v>
      </c>
      <c r="I47" s="28">
        <v>18576</v>
      </c>
      <c r="J47" s="28">
        <v>15218</v>
      </c>
      <c r="K47" s="28">
        <v>12875</v>
      </c>
      <c r="L47" s="28">
        <v>11398</v>
      </c>
      <c r="M47" s="28">
        <v>10259</v>
      </c>
      <c r="N47" s="28">
        <v>9096</v>
      </c>
      <c r="O47" s="28">
        <v>7882</v>
      </c>
      <c r="P47" s="28">
        <v>6850</v>
      </c>
      <c r="Q47" s="28">
        <v>5862</v>
      </c>
      <c r="R47" s="28">
        <v>4524</v>
      </c>
      <c r="S47" s="28">
        <v>5460</v>
      </c>
      <c r="T47" s="25">
        <f t="shared" si="1"/>
        <v>267643</v>
      </c>
    </row>
    <row r="48" spans="1:22" ht="15">
      <c r="A48" s="26" t="s">
        <v>12</v>
      </c>
      <c r="B48" s="28">
        <v>3302</v>
      </c>
      <c r="C48" s="28">
        <v>13473</v>
      </c>
      <c r="D48" s="28">
        <v>17497</v>
      </c>
      <c r="E48" s="28">
        <v>17810</v>
      </c>
      <c r="F48" s="28">
        <v>17062</v>
      </c>
      <c r="G48" s="28">
        <v>15001</v>
      </c>
      <c r="H48" s="28">
        <v>13537</v>
      </c>
      <c r="I48" s="28">
        <v>12890</v>
      </c>
      <c r="J48" s="28">
        <v>12147</v>
      </c>
      <c r="K48" s="28">
        <v>11234</v>
      </c>
      <c r="L48" s="28">
        <v>10269</v>
      </c>
      <c r="M48" s="28">
        <v>8939</v>
      </c>
      <c r="N48" s="28">
        <v>7352</v>
      </c>
      <c r="O48" s="28">
        <v>5985</v>
      </c>
      <c r="P48" s="28">
        <v>5057</v>
      </c>
      <c r="Q48" s="28">
        <v>4254</v>
      </c>
      <c r="R48" s="28">
        <v>3245</v>
      </c>
      <c r="S48" s="28">
        <v>3665</v>
      </c>
      <c r="T48" s="25">
        <f t="shared" si="1"/>
        <v>182719</v>
      </c>
    </row>
    <row r="49" spans="1:20" ht="15">
      <c r="A49" s="26" t="s">
        <v>13</v>
      </c>
      <c r="B49" s="28">
        <v>10461</v>
      </c>
      <c r="C49" s="28">
        <v>41931</v>
      </c>
      <c r="D49" s="28">
        <v>52643</v>
      </c>
      <c r="E49" s="28">
        <v>50249</v>
      </c>
      <c r="F49" s="28">
        <v>46144</v>
      </c>
      <c r="G49" s="28">
        <v>40937</v>
      </c>
      <c r="H49" s="28">
        <v>35926</v>
      </c>
      <c r="I49" s="28">
        <v>32005</v>
      </c>
      <c r="J49" s="28">
        <v>28507</v>
      </c>
      <c r="K49" s="28">
        <v>24968</v>
      </c>
      <c r="L49" s="28">
        <v>21645</v>
      </c>
      <c r="M49" s="28">
        <v>18737</v>
      </c>
      <c r="N49" s="28">
        <v>16056</v>
      </c>
      <c r="O49" s="28">
        <v>13581</v>
      </c>
      <c r="P49" s="28">
        <v>11534</v>
      </c>
      <c r="Q49" s="28">
        <v>9613</v>
      </c>
      <c r="R49" s="28">
        <v>7291</v>
      </c>
      <c r="S49" s="28">
        <v>7939</v>
      </c>
      <c r="T49" s="25">
        <f t="shared" si="1"/>
        <v>470167</v>
      </c>
    </row>
    <row r="50" spans="1:20" ht="15">
      <c r="A50" s="29" t="s">
        <v>14</v>
      </c>
      <c r="B50" s="28">
        <v>10083</v>
      </c>
      <c r="C50" s="28">
        <v>40873</v>
      </c>
      <c r="D50" s="28">
        <v>53005</v>
      </c>
      <c r="E50" s="28">
        <v>52426</v>
      </c>
      <c r="F50" s="28">
        <v>49943</v>
      </c>
      <c r="G50" s="28">
        <v>45826</v>
      </c>
      <c r="H50" s="28">
        <v>40056</v>
      </c>
      <c r="I50" s="28">
        <v>34429</v>
      </c>
      <c r="J50" s="28">
        <v>29992</v>
      </c>
      <c r="K50" s="28">
        <v>26493</v>
      </c>
      <c r="L50" s="28">
        <v>23858</v>
      </c>
      <c r="M50" s="28">
        <v>21618</v>
      </c>
      <c r="N50" s="28">
        <v>19314</v>
      </c>
      <c r="O50" s="28">
        <v>16989</v>
      </c>
      <c r="P50" s="28">
        <v>14714</v>
      </c>
      <c r="Q50" s="28">
        <v>12197</v>
      </c>
      <c r="R50" s="28">
        <v>9143</v>
      </c>
      <c r="S50" s="28">
        <v>9976</v>
      </c>
      <c r="T50" s="25">
        <f t="shared" si="1"/>
        <v>510935</v>
      </c>
    </row>
    <row r="51" spans="1:20" ht="15">
      <c r="A51" s="29" t="s">
        <v>21</v>
      </c>
      <c r="B51" s="28">
        <v>12678</v>
      </c>
      <c r="C51" s="28">
        <v>51102</v>
      </c>
      <c r="D51" s="28">
        <v>66053</v>
      </c>
      <c r="E51" s="28">
        <v>66605</v>
      </c>
      <c r="F51" s="28">
        <v>64065</v>
      </c>
      <c r="G51" s="28">
        <v>59369</v>
      </c>
      <c r="H51" s="28">
        <v>54963</v>
      </c>
      <c r="I51" s="28">
        <v>51853</v>
      </c>
      <c r="J51" s="28">
        <v>48115</v>
      </c>
      <c r="K51" s="28">
        <v>43282</v>
      </c>
      <c r="L51" s="28">
        <v>38474</v>
      </c>
      <c r="M51" s="28">
        <v>33701</v>
      </c>
      <c r="N51" s="28">
        <v>28397</v>
      </c>
      <c r="O51" s="28">
        <v>22767</v>
      </c>
      <c r="P51" s="28">
        <v>17482</v>
      </c>
      <c r="Q51" s="28">
        <v>12783</v>
      </c>
      <c r="R51" s="28">
        <v>8678</v>
      </c>
      <c r="S51" s="28">
        <v>9393</v>
      </c>
      <c r="T51" s="25">
        <f t="shared" si="1"/>
        <v>689760</v>
      </c>
    </row>
    <row r="52" spans="1:20" ht="15">
      <c r="A52" s="29" t="s">
        <v>22</v>
      </c>
      <c r="B52" s="28">
        <v>13475</v>
      </c>
      <c r="C52" s="28">
        <v>54703</v>
      </c>
      <c r="D52" s="28">
        <v>69713</v>
      </c>
      <c r="E52" s="28">
        <v>66278</v>
      </c>
      <c r="F52" s="28">
        <v>58672</v>
      </c>
      <c r="G52" s="28">
        <v>48765</v>
      </c>
      <c r="H52" s="28">
        <v>41387</v>
      </c>
      <c r="I52" s="28">
        <v>37228</v>
      </c>
      <c r="J52" s="28">
        <v>33539</v>
      </c>
      <c r="K52" s="28">
        <v>29263</v>
      </c>
      <c r="L52" s="28">
        <v>25559</v>
      </c>
      <c r="M52" s="28">
        <v>22450</v>
      </c>
      <c r="N52" s="28">
        <v>19234</v>
      </c>
      <c r="O52" s="28">
        <v>15602</v>
      </c>
      <c r="P52" s="28">
        <v>11952</v>
      </c>
      <c r="Q52" s="28">
        <v>8707</v>
      </c>
      <c r="R52" s="28">
        <v>5777</v>
      </c>
      <c r="S52" s="28">
        <v>5307</v>
      </c>
      <c r="T52" s="25">
        <f t="shared" si="1"/>
        <v>567611</v>
      </c>
    </row>
    <row r="53" spans="1:20" ht="15">
      <c r="A53" s="26" t="s">
        <v>23</v>
      </c>
      <c r="B53" s="28">
        <v>79838</v>
      </c>
      <c r="C53" s="28">
        <v>319547</v>
      </c>
      <c r="D53" s="28">
        <v>404378</v>
      </c>
      <c r="E53" s="28">
        <v>398565</v>
      </c>
      <c r="F53" s="28">
        <v>380720</v>
      </c>
      <c r="G53" s="28">
        <v>358140</v>
      </c>
      <c r="H53" s="28">
        <v>334865</v>
      </c>
      <c r="I53" s="28">
        <v>316702</v>
      </c>
      <c r="J53" s="28">
        <v>297439</v>
      </c>
      <c r="K53" s="28">
        <v>269607</v>
      </c>
      <c r="L53" s="28">
        <v>238597</v>
      </c>
      <c r="M53" s="28">
        <v>209691</v>
      </c>
      <c r="N53" s="28">
        <v>178590</v>
      </c>
      <c r="O53" s="28">
        <v>142509</v>
      </c>
      <c r="P53" s="28">
        <v>105777</v>
      </c>
      <c r="Q53" s="28">
        <v>73450</v>
      </c>
      <c r="R53" s="28">
        <v>47741</v>
      </c>
      <c r="S53" s="28">
        <v>51454</v>
      </c>
      <c r="T53" s="25">
        <f t="shared" si="1"/>
        <v>4207610</v>
      </c>
    </row>
    <row r="54" spans="1:20" ht="15">
      <c r="A54" s="26" t="s">
        <v>15</v>
      </c>
      <c r="B54" s="28">
        <v>9057</v>
      </c>
      <c r="C54" s="28">
        <v>35978</v>
      </c>
      <c r="D54" s="28">
        <v>45300</v>
      </c>
      <c r="E54" s="28">
        <v>46620</v>
      </c>
      <c r="F54" s="28">
        <v>44968</v>
      </c>
      <c r="G54" s="28">
        <v>40372</v>
      </c>
      <c r="H54" s="28">
        <v>35657</v>
      </c>
      <c r="I54" s="28">
        <v>32075</v>
      </c>
      <c r="J54" s="28">
        <v>28897</v>
      </c>
      <c r="K54" s="28">
        <v>25895</v>
      </c>
      <c r="L54" s="28">
        <v>23342</v>
      </c>
      <c r="M54" s="28">
        <v>20636</v>
      </c>
      <c r="N54" s="28">
        <v>17400</v>
      </c>
      <c r="O54" s="28">
        <v>14323</v>
      </c>
      <c r="P54" s="28">
        <v>11947</v>
      </c>
      <c r="Q54" s="28">
        <v>9770</v>
      </c>
      <c r="R54" s="28">
        <v>7285</v>
      </c>
      <c r="S54" s="28">
        <v>8215</v>
      </c>
      <c r="T54" s="25">
        <f t="shared" si="1"/>
        <v>457737</v>
      </c>
    </row>
    <row r="55" spans="1:20" ht="15">
      <c r="A55" s="26" t="s">
        <v>16</v>
      </c>
      <c r="B55" s="28">
        <v>10082</v>
      </c>
      <c r="C55" s="28">
        <v>40247</v>
      </c>
      <c r="D55" s="28">
        <v>50644</v>
      </c>
      <c r="E55" s="28">
        <v>51025</v>
      </c>
      <c r="F55" s="28">
        <v>49554</v>
      </c>
      <c r="G55" s="28">
        <v>45054</v>
      </c>
      <c r="H55" s="28">
        <v>39010</v>
      </c>
      <c r="I55" s="28">
        <v>33876</v>
      </c>
      <c r="J55" s="28">
        <v>29767</v>
      </c>
      <c r="K55" s="28">
        <v>26177</v>
      </c>
      <c r="L55" s="28">
        <v>23629</v>
      </c>
      <c r="M55" s="28">
        <v>21822</v>
      </c>
      <c r="N55" s="28">
        <v>19792</v>
      </c>
      <c r="O55" s="28">
        <v>17270</v>
      </c>
      <c r="P55" s="28">
        <v>14708</v>
      </c>
      <c r="Q55" s="28">
        <v>12214</v>
      </c>
      <c r="R55" s="28">
        <v>9464</v>
      </c>
      <c r="S55" s="28">
        <v>11700</v>
      </c>
      <c r="T55" s="25">
        <f t="shared" si="1"/>
        <v>506035</v>
      </c>
    </row>
    <row r="56" spans="1:20" ht="15">
      <c r="A56" s="29" t="s">
        <v>24</v>
      </c>
      <c r="B56" s="28">
        <v>19072</v>
      </c>
      <c r="C56" s="28">
        <v>76023</v>
      </c>
      <c r="D56" s="28">
        <v>95987</v>
      </c>
      <c r="E56" s="28">
        <v>94157</v>
      </c>
      <c r="F56" s="28">
        <v>87232</v>
      </c>
      <c r="G56" s="28">
        <v>76724</v>
      </c>
      <c r="H56" s="28">
        <v>67132</v>
      </c>
      <c r="I56" s="28">
        <v>61237</v>
      </c>
      <c r="J56" s="28">
        <v>57033</v>
      </c>
      <c r="K56" s="28">
        <v>52078</v>
      </c>
      <c r="L56" s="28">
        <v>46268</v>
      </c>
      <c r="M56" s="28">
        <v>40006</v>
      </c>
      <c r="N56" s="28">
        <v>33364</v>
      </c>
      <c r="O56" s="28">
        <v>26649</v>
      </c>
      <c r="P56" s="28">
        <v>20393</v>
      </c>
      <c r="Q56" s="28">
        <v>14846</v>
      </c>
      <c r="R56" s="28">
        <v>9984</v>
      </c>
      <c r="S56" s="28">
        <v>10166</v>
      </c>
      <c r="T56" s="25">
        <f t="shared" si="1"/>
        <v>888351</v>
      </c>
    </row>
    <row r="57" spans="1:20" ht="15">
      <c r="A57" s="26" t="s">
        <v>25</v>
      </c>
      <c r="B57" s="28">
        <v>29493</v>
      </c>
      <c r="C57" s="28">
        <v>119756</v>
      </c>
      <c r="D57" s="28">
        <v>155303</v>
      </c>
      <c r="E57" s="28">
        <v>156595</v>
      </c>
      <c r="F57" s="28">
        <v>149965</v>
      </c>
      <c r="G57" s="28">
        <v>132290</v>
      </c>
      <c r="H57" s="28">
        <v>114612</v>
      </c>
      <c r="I57" s="28">
        <v>104394</v>
      </c>
      <c r="J57" s="28">
        <v>97566</v>
      </c>
      <c r="K57" s="28">
        <v>90389</v>
      </c>
      <c r="L57" s="28">
        <v>81932</v>
      </c>
      <c r="M57" s="28">
        <v>71852</v>
      </c>
      <c r="N57" s="28">
        <v>60913</v>
      </c>
      <c r="O57" s="28">
        <v>49829</v>
      </c>
      <c r="P57" s="28">
        <v>38732</v>
      </c>
      <c r="Q57" s="28">
        <v>28250</v>
      </c>
      <c r="R57" s="28">
        <v>19539</v>
      </c>
      <c r="S57" s="28">
        <v>22540</v>
      </c>
      <c r="T57" s="25">
        <f t="shared" si="1"/>
        <v>1523950</v>
      </c>
    </row>
    <row r="58" spans="1:20" ht="28.5">
      <c r="A58" s="29" t="s">
        <v>28</v>
      </c>
      <c r="B58" s="28">
        <v>4904</v>
      </c>
      <c r="C58" s="28">
        <v>19800</v>
      </c>
      <c r="D58" s="28">
        <v>24796</v>
      </c>
      <c r="E58" s="28">
        <v>23270</v>
      </c>
      <c r="F58" s="28">
        <v>20027</v>
      </c>
      <c r="G58" s="28">
        <v>16659</v>
      </c>
      <c r="H58" s="28">
        <v>14067</v>
      </c>
      <c r="I58" s="28">
        <v>11944</v>
      </c>
      <c r="J58" s="28">
        <v>9840</v>
      </c>
      <c r="K58" s="28">
        <v>8176</v>
      </c>
      <c r="L58" s="28">
        <v>7038</v>
      </c>
      <c r="M58" s="28">
        <v>6049</v>
      </c>
      <c r="N58" s="28">
        <v>4955</v>
      </c>
      <c r="O58" s="28">
        <v>3865</v>
      </c>
      <c r="P58" s="28">
        <v>2997</v>
      </c>
      <c r="Q58" s="28">
        <v>2304</v>
      </c>
      <c r="R58" s="28">
        <v>1584</v>
      </c>
      <c r="S58" s="28">
        <v>1453</v>
      </c>
      <c r="T58" s="25">
        <f t="shared" si="1"/>
        <v>183728</v>
      </c>
    </row>
    <row r="59" spans="1:20" ht="15">
      <c r="A59" s="29" t="s">
        <v>29</v>
      </c>
      <c r="B59" s="28">
        <v>3298</v>
      </c>
      <c r="C59" s="28">
        <v>12815</v>
      </c>
      <c r="D59" s="28">
        <v>15431</v>
      </c>
      <c r="E59" s="28">
        <v>15121</v>
      </c>
      <c r="F59" s="28">
        <v>13424</v>
      </c>
      <c r="G59" s="28">
        <v>11080</v>
      </c>
      <c r="H59" s="28">
        <v>9473</v>
      </c>
      <c r="I59" s="28">
        <v>8538</v>
      </c>
      <c r="J59" s="28">
        <v>7590</v>
      </c>
      <c r="K59" s="28">
        <v>6448</v>
      </c>
      <c r="L59" s="28">
        <v>5392</v>
      </c>
      <c r="M59" s="28">
        <v>4540</v>
      </c>
      <c r="N59" s="28">
        <v>3724</v>
      </c>
      <c r="O59" s="28">
        <v>2898</v>
      </c>
      <c r="P59" s="28">
        <v>2170</v>
      </c>
      <c r="Q59" s="28">
        <v>1610</v>
      </c>
      <c r="R59" s="28">
        <v>1075</v>
      </c>
      <c r="S59" s="28">
        <v>911</v>
      </c>
      <c r="T59" s="25">
        <f t="shared" si="1"/>
        <v>125538</v>
      </c>
    </row>
    <row r="60" spans="1:20" ht="15">
      <c r="A60" s="26" t="s">
        <v>30</v>
      </c>
      <c r="B60" s="28">
        <v>2596</v>
      </c>
      <c r="C60" s="28">
        <v>10194</v>
      </c>
      <c r="D60" s="28">
        <v>12358</v>
      </c>
      <c r="E60" s="28">
        <v>12039</v>
      </c>
      <c r="F60" s="28">
        <v>11191</v>
      </c>
      <c r="G60" s="28">
        <v>9933</v>
      </c>
      <c r="H60" s="28">
        <v>8679</v>
      </c>
      <c r="I60" s="28">
        <v>7556</v>
      </c>
      <c r="J60" s="28">
        <v>6505</v>
      </c>
      <c r="K60" s="28">
        <v>5528</v>
      </c>
      <c r="L60" s="28">
        <v>4588</v>
      </c>
      <c r="M60" s="28">
        <v>3755</v>
      </c>
      <c r="N60" s="28">
        <v>3066</v>
      </c>
      <c r="O60" s="28">
        <v>2450</v>
      </c>
      <c r="P60" s="28">
        <v>1882</v>
      </c>
      <c r="Q60" s="28">
        <v>1392</v>
      </c>
      <c r="R60" s="28">
        <v>905</v>
      </c>
      <c r="S60" s="28">
        <v>877</v>
      </c>
      <c r="T60" s="25">
        <f t="shared" si="1"/>
        <v>105494</v>
      </c>
    </row>
    <row r="61" spans="1:20" ht="15">
      <c r="A61" s="26" t="s">
        <v>17</v>
      </c>
      <c r="B61" s="28">
        <v>56235</v>
      </c>
      <c r="C61" s="28">
        <v>223410</v>
      </c>
      <c r="D61" s="28">
        <v>277694</v>
      </c>
      <c r="E61" s="28">
        <v>271227</v>
      </c>
      <c r="F61" s="28">
        <v>263636</v>
      </c>
      <c r="G61" s="28">
        <v>262597</v>
      </c>
      <c r="H61" s="28">
        <v>256011</v>
      </c>
      <c r="I61" s="28">
        <v>243256</v>
      </c>
      <c r="J61" s="28">
        <v>226269</v>
      </c>
      <c r="K61" s="28">
        <v>200969</v>
      </c>
      <c r="L61" s="28">
        <v>174106</v>
      </c>
      <c r="M61" s="28">
        <v>151640</v>
      </c>
      <c r="N61" s="28">
        <v>128730</v>
      </c>
      <c r="O61" s="28">
        <v>103323</v>
      </c>
      <c r="P61" s="28">
        <v>79126</v>
      </c>
      <c r="Q61" s="28">
        <v>58118</v>
      </c>
      <c r="R61" s="28">
        <v>39784</v>
      </c>
      <c r="S61" s="28">
        <v>43840</v>
      </c>
      <c r="T61" s="25">
        <f t="shared" si="1"/>
        <v>3059971</v>
      </c>
    </row>
    <row r="62" spans="1:20" ht="15">
      <c r="A62" s="29" t="s">
        <v>18</v>
      </c>
      <c r="B62" s="28">
        <v>10257</v>
      </c>
      <c r="C62" s="28">
        <v>41225</v>
      </c>
      <c r="D62" s="28">
        <v>52159</v>
      </c>
      <c r="E62" s="28">
        <v>51892</v>
      </c>
      <c r="F62" s="28">
        <v>50638</v>
      </c>
      <c r="G62" s="28">
        <v>48858</v>
      </c>
      <c r="H62" s="28">
        <v>46625</v>
      </c>
      <c r="I62" s="28">
        <v>43619</v>
      </c>
      <c r="J62" s="28">
        <v>39646</v>
      </c>
      <c r="K62" s="28">
        <v>35132</v>
      </c>
      <c r="L62" s="28">
        <v>31008</v>
      </c>
      <c r="M62" s="28">
        <v>27347</v>
      </c>
      <c r="N62" s="28">
        <v>23472</v>
      </c>
      <c r="O62" s="28">
        <v>19542</v>
      </c>
      <c r="P62" s="28">
        <v>16091</v>
      </c>
      <c r="Q62" s="28">
        <v>12994</v>
      </c>
      <c r="R62" s="28">
        <v>9679</v>
      </c>
      <c r="S62" s="28">
        <v>10749</v>
      </c>
      <c r="T62" s="25">
        <f t="shared" si="1"/>
        <v>570933</v>
      </c>
    </row>
    <row r="63" spans="1:20" ht="28.5">
      <c r="A63" s="29" t="s">
        <v>31</v>
      </c>
      <c r="B63" s="28">
        <v>2840</v>
      </c>
      <c r="C63" s="28">
        <v>11635</v>
      </c>
      <c r="D63" s="28">
        <v>14315</v>
      </c>
      <c r="E63" s="28">
        <v>13147</v>
      </c>
      <c r="F63" s="28">
        <v>11830</v>
      </c>
      <c r="G63" s="28">
        <v>10184</v>
      </c>
      <c r="H63" s="28">
        <v>8827</v>
      </c>
      <c r="I63" s="28">
        <v>7644</v>
      </c>
      <c r="J63" s="28">
        <v>6372</v>
      </c>
      <c r="K63" s="28">
        <v>5353</v>
      </c>
      <c r="L63" s="28">
        <v>4700</v>
      </c>
      <c r="M63" s="28">
        <v>4090</v>
      </c>
      <c r="N63" s="28">
        <v>3395</v>
      </c>
      <c r="O63" s="28">
        <v>2687</v>
      </c>
      <c r="P63" s="28">
        <v>2086</v>
      </c>
      <c r="Q63" s="28">
        <v>1581</v>
      </c>
      <c r="R63" s="28">
        <v>1088</v>
      </c>
      <c r="S63" s="28">
        <v>1061</v>
      </c>
      <c r="T63" s="25">
        <f t="shared" si="1"/>
        <v>112835</v>
      </c>
    </row>
    <row r="64" spans="1:20" ht="15">
      <c r="A64" s="29" t="s">
        <v>35</v>
      </c>
      <c r="B64" s="28">
        <v>612</v>
      </c>
      <c r="C64" s="28">
        <v>2530</v>
      </c>
      <c r="D64" s="28">
        <v>3135</v>
      </c>
      <c r="E64" s="28">
        <v>2800</v>
      </c>
      <c r="F64" s="28">
        <v>2524</v>
      </c>
      <c r="G64" s="28">
        <v>2406</v>
      </c>
      <c r="H64" s="28">
        <v>2513</v>
      </c>
      <c r="I64" s="28">
        <v>2573</v>
      </c>
      <c r="J64" s="28">
        <v>2363</v>
      </c>
      <c r="K64" s="28">
        <v>2115</v>
      </c>
      <c r="L64" s="28">
        <v>1901</v>
      </c>
      <c r="M64" s="28">
        <v>1638</v>
      </c>
      <c r="N64" s="28">
        <v>1275</v>
      </c>
      <c r="O64" s="28">
        <v>916</v>
      </c>
      <c r="P64" s="28">
        <v>646</v>
      </c>
      <c r="Q64" s="28">
        <v>415</v>
      </c>
      <c r="R64" s="28">
        <v>263</v>
      </c>
      <c r="S64" s="28">
        <v>265</v>
      </c>
      <c r="T64" s="25">
        <f t="shared" si="1"/>
        <v>30890</v>
      </c>
    </row>
    <row r="65" spans="1:20" ht="15">
      <c r="A65" s="26" t="s">
        <v>32</v>
      </c>
      <c r="B65" s="28">
        <v>4899</v>
      </c>
      <c r="C65" s="28">
        <v>19742</v>
      </c>
      <c r="D65" s="28">
        <v>24621</v>
      </c>
      <c r="E65" s="28">
        <v>23807</v>
      </c>
      <c r="F65" s="28">
        <v>21820</v>
      </c>
      <c r="G65" s="28">
        <v>19309</v>
      </c>
      <c r="H65" s="28">
        <v>17612</v>
      </c>
      <c r="I65" s="28">
        <v>16299</v>
      </c>
      <c r="J65" s="28">
        <v>14443</v>
      </c>
      <c r="K65" s="28">
        <v>12318</v>
      </c>
      <c r="L65" s="28">
        <v>10440</v>
      </c>
      <c r="M65" s="28">
        <v>8725</v>
      </c>
      <c r="N65" s="28">
        <v>6877</v>
      </c>
      <c r="O65" s="28">
        <v>5079</v>
      </c>
      <c r="P65" s="28">
        <v>3668</v>
      </c>
      <c r="Q65" s="28">
        <v>2659</v>
      </c>
      <c r="R65" s="28">
        <v>1775</v>
      </c>
      <c r="S65" s="28">
        <v>1406</v>
      </c>
      <c r="T65" s="25">
        <f t="shared" si="1"/>
        <v>215499</v>
      </c>
    </row>
    <row r="66" spans="1:20" ht="15">
      <c r="A66" s="26" t="s">
        <v>33</v>
      </c>
      <c r="B66" s="28">
        <v>4024</v>
      </c>
      <c r="C66" s="28">
        <v>16698</v>
      </c>
      <c r="D66" s="28">
        <v>21806</v>
      </c>
      <c r="E66" s="28">
        <v>18424</v>
      </c>
      <c r="F66" s="28">
        <v>15351</v>
      </c>
      <c r="G66" s="28">
        <v>13129</v>
      </c>
      <c r="H66" s="28">
        <v>11931</v>
      </c>
      <c r="I66" s="28">
        <v>11012</v>
      </c>
      <c r="J66" s="28">
        <v>9657</v>
      </c>
      <c r="K66" s="28">
        <v>8151</v>
      </c>
      <c r="L66" s="28">
        <v>6771</v>
      </c>
      <c r="M66" s="28">
        <v>5523</v>
      </c>
      <c r="N66" s="28">
        <v>4281</v>
      </c>
      <c r="O66" s="28">
        <v>3120</v>
      </c>
      <c r="P66" s="28">
        <v>2176</v>
      </c>
      <c r="Q66" s="28">
        <v>1522</v>
      </c>
      <c r="R66" s="28">
        <v>1045</v>
      </c>
      <c r="S66" s="28">
        <v>832</v>
      </c>
      <c r="T66" s="25">
        <f t="shared" si="1"/>
        <v>155453</v>
      </c>
    </row>
    <row r="67" spans="1:20" ht="42.75">
      <c r="A67" s="29" t="s">
        <v>19</v>
      </c>
      <c r="B67" s="28">
        <v>10415</v>
      </c>
      <c r="C67" s="28">
        <v>40705</v>
      </c>
      <c r="D67" s="28">
        <v>50366</v>
      </c>
      <c r="E67" s="28">
        <v>51210</v>
      </c>
      <c r="F67" s="28">
        <v>48060</v>
      </c>
      <c r="G67" s="28">
        <v>42880</v>
      </c>
      <c r="H67" s="28">
        <v>38928</v>
      </c>
      <c r="I67" s="28">
        <v>36406</v>
      </c>
      <c r="J67" s="28">
        <v>32928</v>
      </c>
      <c r="K67" s="28">
        <v>28405</v>
      </c>
      <c r="L67" s="28">
        <v>24388</v>
      </c>
      <c r="M67" s="28">
        <v>20925</v>
      </c>
      <c r="N67" s="28">
        <v>17411</v>
      </c>
      <c r="O67" s="28">
        <v>13716</v>
      </c>
      <c r="P67" s="28">
        <v>10373</v>
      </c>
      <c r="Q67" s="28">
        <v>7660</v>
      </c>
      <c r="R67" s="28">
        <v>5241</v>
      </c>
      <c r="S67" s="28">
        <v>5073</v>
      </c>
      <c r="T67" s="25">
        <f t="shared" si="1"/>
        <v>485090</v>
      </c>
    </row>
    <row r="68" spans="1:20" ht="15">
      <c r="A68" s="29" t="s">
        <v>26</v>
      </c>
      <c r="B68" s="28">
        <v>8713</v>
      </c>
      <c r="C68" s="28">
        <v>34531</v>
      </c>
      <c r="D68" s="28">
        <v>42183</v>
      </c>
      <c r="E68" s="28">
        <v>38843</v>
      </c>
      <c r="F68" s="28">
        <v>35101</v>
      </c>
      <c r="G68" s="28">
        <v>31874</v>
      </c>
      <c r="H68" s="28">
        <v>29121</v>
      </c>
      <c r="I68" s="28">
        <v>26950</v>
      </c>
      <c r="J68" s="28">
        <v>24653</v>
      </c>
      <c r="K68" s="28">
        <v>21896</v>
      </c>
      <c r="L68" s="28">
        <v>19019</v>
      </c>
      <c r="M68" s="28">
        <v>16200</v>
      </c>
      <c r="N68" s="28">
        <v>13352</v>
      </c>
      <c r="O68" s="28">
        <v>10582</v>
      </c>
      <c r="P68" s="28">
        <v>8030</v>
      </c>
      <c r="Q68" s="28">
        <v>5822</v>
      </c>
      <c r="R68" s="28">
        <v>4029</v>
      </c>
      <c r="S68" s="28">
        <v>4747</v>
      </c>
      <c r="T68" s="25">
        <f t="shared" si="1"/>
        <v>375646</v>
      </c>
    </row>
    <row r="69" spans="1:20" ht="28.5">
      <c r="A69" s="29" t="s">
        <v>36</v>
      </c>
      <c r="B69" s="28">
        <v>981</v>
      </c>
      <c r="C69" s="28">
        <v>3837</v>
      </c>
      <c r="D69" s="28">
        <v>4612</v>
      </c>
      <c r="E69" s="28">
        <v>4494</v>
      </c>
      <c r="F69" s="28">
        <v>4259</v>
      </c>
      <c r="G69" s="28">
        <v>3642</v>
      </c>
      <c r="H69" s="28">
        <v>2917</v>
      </c>
      <c r="I69" s="28">
        <v>2484</v>
      </c>
      <c r="J69" s="28">
        <v>2261</v>
      </c>
      <c r="K69" s="28">
        <v>2057</v>
      </c>
      <c r="L69" s="28">
        <v>1809</v>
      </c>
      <c r="M69" s="28">
        <v>1541</v>
      </c>
      <c r="N69" s="28">
        <v>1271</v>
      </c>
      <c r="O69" s="28">
        <v>1011</v>
      </c>
      <c r="P69" s="28">
        <v>790</v>
      </c>
      <c r="Q69" s="28">
        <v>614</v>
      </c>
      <c r="R69" s="28">
        <v>432</v>
      </c>
      <c r="S69" s="28">
        <v>418</v>
      </c>
      <c r="T69" s="25">
        <f t="shared" si="1"/>
        <v>39430</v>
      </c>
    </row>
    <row r="70" spans="1:20">
      <c r="A70" s="30" t="s">
        <v>155</v>
      </c>
    </row>
  </sheetData>
  <mergeCells count="12">
    <mergeCell ref="A40:T40"/>
    <mergeCell ref="A42:A43"/>
    <mergeCell ref="B42:S42"/>
    <mergeCell ref="T42:T43"/>
    <mergeCell ref="A4:T4"/>
    <mergeCell ref="A39:T39"/>
    <mergeCell ref="A38:T38"/>
    <mergeCell ref="A3:T3"/>
    <mergeCell ref="A5:T5"/>
    <mergeCell ref="A7:A8"/>
    <mergeCell ref="B7:S7"/>
    <mergeCell ref="T7:T8"/>
  </mergeCells>
  <hyperlinks>
    <hyperlink ref="V7" location="ÍNDICE!A9" display="ÍNDICE"/>
    <hyperlink ref="V42" location="ÍNDICE!A6" display="ÍNDICE"/>
  </hyperlinks>
  <printOptions horizontalCentered="1"/>
  <pageMargins left="0.31496062992125984" right="0.31496062992125984" top="0.78740157480314965" bottom="0.35433070866141736" header="0.31496062992125984" footer="0"/>
  <pageSetup paperSize="9" scale="62" orientation="landscape" r:id="rId1"/>
  <headerFooter scaleWithDoc="0" alignWithMargins="0">
    <oddHeader>&amp;R&amp;"Arial,Negrita"Compendio estadístico 2013 - Población y migración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showGridLines="0" topLeftCell="G1" zoomScale="85" zoomScaleNormal="85" workbookViewId="0">
      <selection activeCell="V7" sqref="V7"/>
    </sheetView>
  </sheetViews>
  <sheetFormatPr baseColWidth="10" defaultRowHeight="14.25"/>
  <cols>
    <col min="1" max="1" width="17.42578125" style="17" customWidth="1"/>
    <col min="2" max="2" width="11.140625" style="17" bestFit="1" customWidth="1"/>
    <col min="3" max="9" width="13" style="17" bestFit="1" customWidth="1"/>
    <col min="10" max="11" width="12.5703125" style="17" bestFit="1" customWidth="1"/>
    <col min="12" max="15" width="11.140625" style="17" bestFit="1" customWidth="1"/>
    <col min="16" max="16" width="10.7109375" style="17" bestFit="1" customWidth="1"/>
    <col min="17" max="19" width="11.140625" style="17" bestFit="1" customWidth="1"/>
    <col min="20" max="20" width="14.42578125" style="17" bestFit="1" customWidth="1"/>
    <col min="21" max="21" width="7.7109375" style="17" customWidth="1"/>
    <col min="22" max="22" width="10.140625" style="17" bestFit="1" customWidth="1"/>
    <col min="23" max="23" width="9.28515625" style="17" bestFit="1" customWidth="1"/>
    <col min="24" max="24" width="9" style="17" customWidth="1"/>
    <col min="25" max="25" width="8.5703125" style="17" customWidth="1"/>
    <col min="26" max="16384" width="11.42578125" style="17"/>
  </cols>
  <sheetData>
    <row r="1" spans="1:22" ht="6.75" customHeight="1"/>
    <row r="2" spans="1:22" ht="15">
      <c r="A2" s="18" t="s">
        <v>79</v>
      </c>
    </row>
    <row r="3" spans="1:22" ht="15">
      <c r="A3" s="514" t="s">
        <v>164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1:22" ht="15">
      <c r="A4" s="514" t="s">
        <v>180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2">
      <c r="A5" s="515" t="s">
        <v>77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</row>
    <row r="6" spans="1:22" ht="22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</row>
    <row r="7" spans="1:22" s="22" customFormat="1" ht="18.75" customHeight="1">
      <c r="A7" s="516" t="s">
        <v>58</v>
      </c>
      <c r="B7" s="518" t="s">
        <v>83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6" t="s">
        <v>44</v>
      </c>
      <c r="V7" s="179" t="s">
        <v>149</v>
      </c>
    </row>
    <row r="8" spans="1:22" ht="18" customHeight="1">
      <c r="A8" s="516"/>
      <c r="B8" s="21" t="s">
        <v>84</v>
      </c>
      <c r="C8" s="20" t="s">
        <v>85</v>
      </c>
      <c r="D8" s="20" t="s">
        <v>86</v>
      </c>
      <c r="E8" s="20" t="s">
        <v>87</v>
      </c>
      <c r="F8" s="20" t="s">
        <v>88</v>
      </c>
      <c r="G8" s="20" t="s">
        <v>89</v>
      </c>
      <c r="H8" s="20" t="s">
        <v>90</v>
      </c>
      <c r="I8" s="20" t="s">
        <v>91</v>
      </c>
      <c r="J8" s="21" t="s">
        <v>92</v>
      </c>
      <c r="K8" s="21" t="s">
        <v>93</v>
      </c>
      <c r="L8" s="21" t="s">
        <v>94</v>
      </c>
      <c r="M8" s="21" t="s">
        <v>95</v>
      </c>
      <c r="N8" s="21" t="s">
        <v>96</v>
      </c>
      <c r="O8" s="21" t="s">
        <v>97</v>
      </c>
      <c r="P8" s="21" t="s">
        <v>98</v>
      </c>
      <c r="Q8" s="21" t="s">
        <v>99</v>
      </c>
      <c r="R8" s="21" t="s">
        <v>100</v>
      </c>
      <c r="S8" s="21" t="s">
        <v>101</v>
      </c>
      <c r="T8" s="516"/>
    </row>
    <row r="9" spans="1:22" ht="15">
      <c r="A9" s="23" t="s">
        <v>66</v>
      </c>
      <c r="B9" s="25">
        <v>332505</v>
      </c>
      <c r="C9" s="25">
        <v>1333643</v>
      </c>
      <c r="D9" s="25">
        <v>1686099</v>
      </c>
      <c r="E9" s="25">
        <v>1667361</v>
      </c>
      <c r="F9" s="25">
        <v>1588668</v>
      </c>
      <c r="G9" s="25">
        <v>1475955</v>
      </c>
      <c r="H9" s="25">
        <v>1354586</v>
      </c>
      <c r="I9" s="25">
        <v>1249445</v>
      </c>
      <c r="J9" s="25">
        <v>1148564</v>
      </c>
      <c r="K9" s="25">
        <v>1029261</v>
      </c>
      <c r="L9" s="25">
        <v>906723</v>
      </c>
      <c r="M9" s="25">
        <v>794899</v>
      </c>
      <c r="N9" s="25">
        <v>679880</v>
      </c>
      <c r="O9" s="25">
        <v>554533</v>
      </c>
      <c r="P9" s="25">
        <v>432109</v>
      </c>
      <c r="Q9" s="25">
        <v>322359</v>
      </c>
      <c r="R9" s="25">
        <v>223937</v>
      </c>
      <c r="S9" s="25">
        <v>242881</v>
      </c>
      <c r="T9" s="25">
        <v>17023408</v>
      </c>
    </row>
    <row r="10" spans="1:22" ht="15">
      <c r="A10" s="26" t="s">
        <v>9</v>
      </c>
      <c r="B10" s="28">
        <v>15850</v>
      </c>
      <c r="C10" s="28">
        <v>63763</v>
      </c>
      <c r="D10" s="28">
        <v>80205</v>
      </c>
      <c r="E10" s="28">
        <v>78676</v>
      </c>
      <c r="F10" s="28">
        <v>78490</v>
      </c>
      <c r="G10" s="28">
        <v>79208</v>
      </c>
      <c r="H10" s="28">
        <v>76096</v>
      </c>
      <c r="I10" s="28">
        <v>67934</v>
      </c>
      <c r="J10" s="28">
        <v>57941</v>
      </c>
      <c r="K10" s="28">
        <v>48667</v>
      </c>
      <c r="L10" s="28">
        <v>41674</v>
      </c>
      <c r="M10" s="28">
        <v>36673</v>
      </c>
      <c r="N10" s="28">
        <v>31955</v>
      </c>
      <c r="O10" s="28">
        <v>26858</v>
      </c>
      <c r="P10" s="28">
        <v>22004</v>
      </c>
      <c r="Q10" s="28">
        <v>17604</v>
      </c>
      <c r="R10" s="28">
        <v>13148</v>
      </c>
      <c r="S10" s="28">
        <v>16324</v>
      </c>
      <c r="T10" s="25">
        <f>SUM(B10:S10)</f>
        <v>853070</v>
      </c>
    </row>
    <row r="11" spans="1:22" ht="15">
      <c r="A11" s="26" t="s">
        <v>57</v>
      </c>
      <c r="B11" s="28">
        <v>4387</v>
      </c>
      <c r="C11" s="28">
        <v>18873</v>
      </c>
      <c r="D11" s="28">
        <v>24872</v>
      </c>
      <c r="E11" s="28">
        <v>23171</v>
      </c>
      <c r="F11" s="28">
        <v>20551</v>
      </c>
      <c r="G11" s="28">
        <v>16822</v>
      </c>
      <c r="H11" s="28">
        <v>13765</v>
      </c>
      <c r="I11" s="28">
        <v>12012</v>
      </c>
      <c r="J11" s="28">
        <v>10936</v>
      </c>
      <c r="K11" s="28">
        <v>10053</v>
      </c>
      <c r="L11" s="28">
        <v>9325</v>
      </c>
      <c r="M11" s="28">
        <v>8592</v>
      </c>
      <c r="N11" s="28">
        <v>7666</v>
      </c>
      <c r="O11" s="28">
        <v>6618</v>
      </c>
      <c r="P11" s="28">
        <v>5768</v>
      </c>
      <c r="Q11" s="28">
        <v>5051</v>
      </c>
      <c r="R11" s="28">
        <v>3951</v>
      </c>
      <c r="S11" s="28">
        <v>4358</v>
      </c>
      <c r="T11" s="25">
        <f t="shared" ref="T11:T34" si="0">SUM(B11:S11)</f>
        <v>206771</v>
      </c>
    </row>
    <row r="12" spans="1:22" ht="15">
      <c r="A12" s="26" t="s">
        <v>11</v>
      </c>
      <c r="B12" s="28">
        <v>5566</v>
      </c>
      <c r="C12" s="28">
        <v>23065</v>
      </c>
      <c r="D12" s="28">
        <v>29372</v>
      </c>
      <c r="E12" s="28">
        <v>28140</v>
      </c>
      <c r="F12" s="28">
        <v>26757</v>
      </c>
      <c r="G12" s="28">
        <v>25344</v>
      </c>
      <c r="H12" s="28">
        <v>22929</v>
      </c>
      <c r="I12" s="28">
        <v>19390</v>
      </c>
      <c r="J12" s="28">
        <v>15869</v>
      </c>
      <c r="K12" s="28">
        <v>13272</v>
      </c>
      <c r="L12" s="28">
        <v>11632</v>
      </c>
      <c r="M12" s="28">
        <v>10447</v>
      </c>
      <c r="N12" s="28">
        <v>9288</v>
      </c>
      <c r="O12" s="28">
        <v>8047</v>
      </c>
      <c r="P12" s="28">
        <v>6948</v>
      </c>
      <c r="Q12" s="28">
        <v>5951</v>
      </c>
      <c r="R12" s="28">
        <v>4644</v>
      </c>
      <c r="S12" s="28">
        <v>5575</v>
      </c>
      <c r="T12" s="25">
        <f t="shared" si="0"/>
        <v>272236</v>
      </c>
    </row>
    <row r="13" spans="1:22" ht="15">
      <c r="A13" s="26" t="s">
        <v>12</v>
      </c>
      <c r="B13" s="28">
        <v>3280</v>
      </c>
      <c r="C13" s="28">
        <v>13376</v>
      </c>
      <c r="D13" s="28">
        <v>17349</v>
      </c>
      <c r="E13" s="28">
        <v>17738</v>
      </c>
      <c r="F13" s="28">
        <v>17090</v>
      </c>
      <c r="G13" s="28">
        <v>15143</v>
      </c>
      <c r="H13" s="28">
        <v>13654</v>
      </c>
      <c r="I13" s="28">
        <v>13009</v>
      </c>
      <c r="J13" s="28">
        <v>12298</v>
      </c>
      <c r="K13" s="28">
        <v>11368</v>
      </c>
      <c r="L13" s="28">
        <v>10427</v>
      </c>
      <c r="M13" s="28">
        <v>9172</v>
      </c>
      <c r="N13" s="28">
        <v>7596</v>
      </c>
      <c r="O13" s="28">
        <v>6148</v>
      </c>
      <c r="P13" s="28">
        <v>5136</v>
      </c>
      <c r="Q13" s="28">
        <v>4312</v>
      </c>
      <c r="R13" s="28">
        <v>3310</v>
      </c>
      <c r="S13" s="28">
        <v>3730</v>
      </c>
      <c r="T13" s="25">
        <f t="shared" si="0"/>
        <v>184136</v>
      </c>
    </row>
    <row r="14" spans="1:22" ht="15">
      <c r="A14" s="26" t="s">
        <v>13</v>
      </c>
      <c r="B14" s="28">
        <v>10408</v>
      </c>
      <c r="C14" s="28">
        <v>41743</v>
      </c>
      <c r="D14" s="28">
        <v>52571</v>
      </c>
      <c r="E14" s="28">
        <v>50747</v>
      </c>
      <c r="F14" s="28">
        <v>46699</v>
      </c>
      <c r="G14" s="28">
        <v>41534</v>
      </c>
      <c r="H14" s="28">
        <v>36554</v>
      </c>
      <c r="I14" s="28">
        <v>32621</v>
      </c>
      <c r="J14" s="28">
        <v>29141</v>
      </c>
      <c r="K14" s="28">
        <v>25582</v>
      </c>
      <c r="L14" s="28">
        <v>22176</v>
      </c>
      <c r="M14" s="28">
        <v>19181</v>
      </c>
      <c r="N14" s="28">
        <v>16458</v>
      </c>
      <c r="O14" s="28">
        <v>13900</v>
      </c>
      <c r="P14" s="28">
        <v>11737</v>
      </c>
      <c r="Q14" s="28">
        <v>9774</v>
      </c>
      <c r="R14" s="28">
        <v>7467</v>
      </c>
      <c r="S14" s="28">
        <v>8135</v>
      </c>
      <c r="T14" s="25">
        <f t="shared" si="0"/>
        <v>476428</v>
      </c>
    </row>
    <row r="15" spans="1:22" ht="15">
      <c r="A15" s="29" t="s">
        <v>14</v>
      </c>
      <c r="B15" s="28">
        <v>9970</v>
      </c>
      <c r="C15" s="28">
        <v>40398</v>
      </c>
      <c r="D15" s="28">
        <v>52501</v>
      </c>
      <c r="E15" s="28">
        <v>52576</v>
      </c>
      <c r="F15" s="28">
        <v>50155</v>
      </c>
      <c r="G15" s="28">
        <v>46235</v>
      </c>
      <c r="H15" s="28">
        <v>40746</v>
      </c>
      <c r="I15" s="28">
        <v>35213</v>
      </c>
      <c r="J15" s="28">
        <v>30687</v>
      </c>
      <c r="K15" s="28">
        <v>27020</v>
      </c>
      <c r="L15" s="28">
        <v>24220</v>
      </c>
      <c r="M15" s="28">
        <v>21934</v>
      </c>
      <c r="N15" s="28">
        <v>19628</v>
      </c>
      <c r="O15" s="28">
        <v>17263</v>
      </c>
      <c r="P15" s="28">
        <v>14940</v>
      </c>
      <c r="Q15" s="28">
        <v>12419</v>
      </c>
      <c r="R15" s="28">
        <v>9355</v>
      </c>
      <c r="S15" s="28">
        <v>10157</v>
      </c>
      <c r="T15" s="25">
        <f t="shared" si="0"/>
        <v>515417</v>
      </c>
    </row>
    <row r="16" spans="1:22" ht="15">
      <c r="A16" s="29" t="s">
        <v>21</v>
      </c>
      <c r="B16" s="28">
        <v>12597</v>
      </c>
      <c r="C16" s="28">
        <v>50686</v>
      </c>
      <c r="D16" s="28">
        <v>65640</v>
      </c>
      <c r="E16" s="28">
        <v>66766</v>
      </c>
      <c r="F16" s="28">
        <v>64609</v>
      </c>
      <c r="G16" s="28">
        <v>60055</v>
      </c>
      <c r="H16" s="28">
        <v>55621</v>
      </c>
      <c r="I16" s="28">
        <v>52508</v>
      </c>
      <c r="J16" s="28">
        <v>48990</v>
      </c>
      <c r="K16" s="28">
        <v>44234</v>
      </c>
      <c r="L16" s="28">
        <v>39324</v>
      </c>
      <c r="M16" s="28">
        <v>34539</v>
      </c>
      <c r="N16" s="28">
        <v>29298</v>
      </c>
      <c r="O16" s="28">
        <v>23619</v>
      </c>
      <c r="P16" s="28">
        <v>18171</v>
      </c>
      <c r="Q16" s="28">
        <v>13291</v>
      </c>
      <c r="R16" s="28">
        <v>9000</v>
      </c>
      <c r="S16" s="28">
        <v>9597</v>
      </c>
      <c r="T16" s="25">
        <f t="shared" si="0"/>
        <v>698545</v>
      </c>
    </row>
    <row r="17" spans="1:20" ht="15">
      <c r="A17" s="29" t="s">
        <v>22</v>
      </c>
      <c r="B17" s="28">
        <v>13382</v>
      </c>
      <c r="C17" s="28">
        <v>54293</v>
      </c>
      <c r="D17" s="28">
        <v>69457</v>
      </c>
      <c r="E17" s="28">
        <v>67046</v>
      </c>
      <c r="F17" s="28">
        <v>59728</v>
      </c>
      <c r="G17" s="28">
        <v>49815</v>
      </c>
      <c r="H17" s="28">
        <v>42146</v>
      </c>
      <c r="I17" s="28">
        <v>37780</v>
      </c>
      <c r="J17" s="28">
        <v>34225</v>
      </c>
      <c r="K17" s="28">
        <v>29975</v>
      </c>
      <c r="L17" s="28">
        <v>26099</v>
      </c>
      <c r="M17" s="28">
        <v>22906</v>
      </c>
      <c r="N17" s="28">
        <v>19728</v>
      </c>
      <c r="O17" s="28">
        <v>16130</v>
      </c>
      <c r="P17" s="28">
        <v>12393</v>
      </c>
      <c r="Q17" s="28">
        <v>9010</v>
      </c>
      <c r="R17" s="28">
        <v>5991</v>
      </c>
      <c r="S17" s="28">
        <v>5488</v>
      </c>
      <c r="T17" s="25">
        <f t="shared" si="0"/>
        <v>575592</v>
      </c>
    </row>
    <row r="18" spans="1:20" ht="15">
      <c r="A18" s="26" t="s">
        <v>23</v>
      </c>
      <c r="B18" s="28">
        <v>79706</v>
      </c>
      <c r="C18" s="28">
        <v>318782</v>
      </c>
      <c r="D18" s="28">
        <v>403448</v>
      </c>
      <c r="E18" s="28">
        <v>401399</v>
      </c>
      <c r="F18" s="28">
        <v>385153</v>
      </c>
      <c r="G18" s="28">
        <v>363171</v>
      </c>
      <c r="H18" s="28">
        <v>339054</v>
      </c>
      <c r="I18" s="28">
        <v>319645</v>
      </c>
      <c r="J18" s="28">
        <v>301552</v>
      </c>
      <c r="K18" s="28">
        <v>275324</v>
      </c>
      <c r="L18" s="28">
        <v>244040</v>
      </c>
      <c r="M18" s="28">
        <v>214538</v>
      </c>
      <c r="N18" s="28">
        <v>183941</v>
      </c>
      <c r="O18" s="28">
        <v>148254</v>
      </c>
      <c r="P18" s="28">
        <v>110827</v>
      </c>
      <c r="Q18" s="28">
        <v>77056</v>
      </c>
      <c r="R18" s="28">
        <v>49727</v>
      </c>
      <c r="S18" s="28">
        <v>52276</v>
      </c>
      <c r="T18" s="25">
        <f t="shared" si="0"/>
        <v>4267893</v>
      </c>
    </row>
    <row r="19" spans="1:20" ht="15">
      <c r="A19" s="26" t="s">
        <v>15</v>
      </c>
      <c r="B19" s="28">
        <v>9027</v>
      </c>
      <c r="C19" s="28">
        <v>35853</v>
      </c>
      <c r="D19" s="28">
        <v>45097</v>
      </c>
      <c r="E19" s="28">
        <v>46506</v>
      </c>
      <c r="F19" s="28">
        <v>45426</v>
      </c>
      <c r="G19" s="28">
        <v>41100</v>
      </c>
      <c r="H19" s="28">
        <v>36372</v>
      </c>
      <c r="I19" s="28">
        <v>32741</v>
      </c>
      <c r="J19" s="28">
        <v>29565</v>
      </c>
      <c r="K19" s="28">
        <v>26468</v>
      </c>
      <c r="L19" s="28">
        <v>23831</v>
      </c>
      <c r="M19" s="28">
        <v>21181</v>
      </c>
      <c r="N19" s="28">
        <v>17978</v>
      </c>
      <c r="O19" s="28">
        <v>14760</v>
      </c>
      <c r="P19" s="28">
        <v>12213</v>
      </c>
      <c r="Q19" s="28">
        <v>9985</v>
      </c>
      <c r="R19" s="28">
        <v>7478</v>
      </c>
      <c r="S19" s="28">
        <v>8376</v>
      </c>
      <c r="T19" s="25">
        <f t="shared" si="0"/>
        <v>463957</v>
      </c>
    </row>
    <row r="20" spans="1:20" ht="15">
      <c r="A20" s="26" t="s">
        <v>16</v>
      </c>
      <c r="B20" s="28">
        <v>10031</v>
      </c>
      <c r="C20" s="28">
        <v>40073</v>
      </c>
      <c r="D20" s="28">
        <v>50437</v>
      </c>
      <c r="E20" s="28">
        <v>50910</v>
      </c>
      <c r="F20" s="28">
        <v>49682</v>
      </c>
      <c r="G20" s="28">
        <v>45534</v>
      </c>
      <c r="H20" s="28">
        <v>39721</v>
      </c>
      <c r="I20" s="28">
        <v>34630</v>
      </c>
      <c r="J20" s="28">
        <v>30518</v>
      </c>
      <c r="K20" s="28">
        <v>26781</v>
      </c>
      <c r="L20" s="28">
        <v>23982</v>
      </c>
      <c r="M20" s="28">
        <v>22086</v>
      </c>
      <c r="N20" s="28">
        <v>20132</v>
      </c>
      <c r="O20" s="28">
        <v>17648</v>
      </c>
      <c r="P20" s="28">
        <v>15012</v>
      </c>
      <c r="Q20" s="28">
        <v>12442</v>
      </c>
      <c r="R20" s="28">
        <v>9656</v>
      </c>
      <c r="S20" s="28">
        <v>11909</v>
      </c>
      <c r="T20" s="25">
        <f t="shared" si="0"/>
        <v>511184</v>
      </c>
    </row>
    <row r="21" spans="1:20" ht="15">
      <c r="A21" s="29" t="s">
        <v>24</v>
      </c>
      <c r="B21" s="28">
        <v>18982</v>
      </c>
      <c r="C21" s="28">
        <v>75617</v>
      </c>
      <c r="D21" s="28">
        <v>95529</v>
      </c>
      <c r="E21" s="28">
        <v>94818</v>
      </c>
      <c r="F21" s="28">
        <v>88357</v>
      </c>
      <c r="G21" s="28">
        <v>78095</v>
      </c>
      <c r="H21" s="28">
        <v>68314</v>
      </c>
      <c r="I21" s="28">
        <v>61934</v>
      </c>
      <c r="J21" s="28">
        <v>57725</v>
      </c>
      <c r="K21" s="28">
        <v>52974</v>
      </c>
      <c r="L21" s="28">
        <v>47262</v>
      </c>
      <c r="M21" s="28">
        <v>41022</v>
      </c>
      <c r="N21" s="28">
        <v>34385</v>
      </c>
      <c r="O21" s="28">
        <v>27558</v>
      </c>
      <c r="P21" s="28">
        <v>21092</v>
      </c>
      <c r="Q21" s="28">
        <v>15332</v>
      </c>
      <c r="R21" s="28">
        <v>10290</v>
      </c>
      <c r="S21" s="28">
        <v>10346</v>
      </c>
      <c r="T21" s="25">
        <f t="shared" si="0"/>
        <v>899632</v>
      </c>
    </row>
    <row r="22" spans="1:20" ht="15">
      <c r="A22" s="26" t="s">
        <v>25</v>
      </c>
      <c r="B22" s="28">
        <v>29177</v>
      </c>
      <c r="C22" s="28">
        <v>118381</v>
      </c>
      <c r="D22" s="28">
        <v>153672</v>
      </c>
      <c r="E22" s="28">
        <v>156193</v>
      </c>
      <c r="F22" s="28">
        <v>150589</v>
      </c>
      <c r="G22" s="28">
        <v>134261</v>
      </c>
      <c r="H22" s="28">
        <v>116295</v>
      </c>
      <c r="I22" s="28">
        <v>105311</v>
      </c>
      <c r="J22" s="28">
        <v>98434</v>
      </c>
      <c r="K22" s="28">
        <v>91505</v>
      </c>
      <c r="L22" s="28">
        <v>83349</v>
      </c>
      <c r="M22" s="28">
        <v>73529</v>
      </c>
      <c r="N22" s="28">
        <v>62603</v>
      </c>
      <c r="O22" s="28">
        <v>51401</v>
      </c>
      <c r="P22" s="28">
        <v>40152</v>
      </c>
      <c r="Q22" s="28">
        <v>29308</v>
      </c>
      <c r="R22" s="28">
        <v>20108</v>
      </c>
      <c r="S22" s="28">
        <v>22822</v>
      </c>
      <c r="T22" s="25">
        <f t="shared" si="0"/>
        <v>1537090</v>
      </c>
    </row>
    <row r="23" spans="1:20" ht="28.5">
      <c r="A23" s="29" t="s">
        <v>28</v>
      </c>
      <c r="B23" s="28">
        <v>4886</v>
      </c>
      <c r="C23" s="28">
        <v>19749</v>
      </c>
      <c r="D23" s="28">
        <v>24830</v>
      </c>
      <c r="E23" s="28">
        <v>23669</v>
      </c>
      <c r="F23" s="28">
        <v>20583</v>
      </c>
      <c r="G23" s="28">
        <v>17188</v>
      </c>
      <c r="H23" s="28">
        <v>14561</v>
      </c>
      <c r="I23" s="28">
        <v>12429</v>
      </c>
      <c r="J23" s="28">
        <v>10281</v>
      </c>
      <c r="K23" s="28">
        <v>8486</v>
      </c>
      <c r="L23" s="28">
        <v>7259</v>
      </c>
      <c r="M23" s="28">
        <v>6255</v>
      </c>
      <c r="N23" s="28">
        <v>5171</v>
      </c>
      <c r="O23" s="28">
        <v>4034</v>
      </c>
      <c r="P23" s="28">
        <v>3100</v>
      </c>
      <c r="Q23" s="28">
        <v>2378</v>
      </c>
      <c r="R23" s="28">
        <v>1659</v>
      </c>
      <c r="S23" s="28">
        <v>1510</v>
      </c>
      <c r="T23" s="25">
        <f t="shared" si="0"/>
        <v>188028</v>
      </c>
    </row>
    <row r="24" spans="1:20" ht="15">
      <c r="A24" s="29" t="s">
        <v>29</v>
      </c>
      <c r="B24" s="28">
        <v>3320</v>
      </c>
      <c r="C24" s="28">
        <v>12917</v>
      </c>
      <c r="D24" s="28">
        <v>15518</v>
      </c>
      <c r="E24" s="28">
        <v>15235</v>
      </c>
      <c r="F24" s="28">
        <v>13748</v>
      </c>
      <c r="G24" s="28">
        <v>11392</v>
      </c>
      <c r="H24" s="28">
        <v>9695</v>
      </c>
      <c r="I24" s="28">
        <v>8731</v>
      </c>
      <c r="J24" s="28">
        <v>7804</v>
      </c>
      <c r="K24" s="28">
        <v>6674</v>
      </c>
      <c r="L24" s="28">
        <v>5580</v>
      </c>
      <c r="M24" s="28">
        <v>4695</v>
      </c>
      <c r="N24" s="28">
        <v>3871</v>
      </c>
      <c r="O24" s="28">
        <v>3034</v>
      </c>
      <c r="P24" s="28">
        <v>2265</v>
      </c>
      <c r="Q24" s="28">
        <v>1680</v>
      </c>
      <c r="R24" s="28">
        <v>1134</v>
      </c>
      <c r="S24" s="28">
        <v>959</v>
      </c>
      <c r="T24" s="25">
        <f t="shared" si="0"/>
        <v>128252</v>
      </c>
    </row>
    <row r="25" spans="1:20" ht="15">
      <c r="A25" s="26" t="s">
        <v>30</v>
      </c>
      <c r="B25" s="28">
        <v>2618</v>
      </c>
      <c r="C25" s="28">
        <v>10286</v>
      </c>
      <c r="D25" s="28">
        <v>12484</v>
      </c>
      <c r="E25" s="28">
        <v>12175</v>
      </c>
      <c r="F25" s="28">
        <v>11473</v>
      </c>
      <c r="G25" s="28">
        <v>10258</v>
      </c>
      <c r="H25" s="28">
        <v>8995</v>
      </c>
      <c r="I25" s="28">
        <v>7838</v>
      </c>
      <c r="J25" s="28">
        <v>6754</v>
      </c>
      <c r="K25" s="28">
        <v>5744</v>
      </c>
      <c r="L25" s="28">
        <v>4781</v>
      </c>
      <c r="M25" s="28">
        <v>3914</v>
      </c>
      <c r="N25" s="28">
        <v>3198</v>
      </c>
      <c r="O25" s="28">
        <v>2561</v>
      </c>
      <c r="P25" s="28">
        <v>1969</v>
      </c>
      <c r="Q25" s="28">
        <v>1456</v>
      </c>
      <c r="R25" s="28">
        <v>957</v>
      </c>
      <c r="S25" s="28">
        <v>904</v>
      </c>
      <c r="T25" s="25">
        <f t="shared" si="0"/>
        <v>108365</v>
      </c>
    </row>
    <row r="26" spans="1:20" ht="15">
      <c r="A26" s="26" t="s">
        <v>17</v>
      </c>
      <c r="B26" s="28">
        <v>56493</v>
      </c>
      <c r="C26" s="28">
        <v>224323</v>
      </c>
      <c r="D26" s="28">
        <v>278326</v>
      </c>
      <c r="E26" s="28">
        <v>274079</v>
      </c>
      <c r="F26" s="28">
        <v>267003</v>
      </c>
      <c r="G26" s="28">
        <v>265850</v>
      </c>
      <c r="H26" s="28">
        <v>259526</v>
      </c>
      <c r="I26" s="28">
        <v>246530</v>
      </c>
      <c r="J26" s="28">
        <v>230619</v>
      </c>
      <c r="K26" s="28">
        <v>206776</v>
      </c>
      <c r="L26" s="28">
        <v>179226</v>
      </c>
      <c r="M26" s="28">
        <v>155867</v>
      </c>
      <c r="N26" s="28">
        <v>133172</v>
      </c>
      <c r="O26" s="28">
        <v>107799</v>
      </c>
      <c r="P26" s="28">
        <v>82827</v>
      </c>
      <c r="Q26" s="28">
        <v>60875</v>
      </c>
      <c r="R26" s="28">
        <v>41655</v>
      </c>
      <c r="S26" s="28">
        <v>45165</v>
      </c>
      <c r="T26" s="25">
        <f t="shared" si="0"/>
        <v>3116111</v>
      </c>
    </row>
    <row r="27" spans="1:20" ht="12.75" customHeight="1">
      <c r="A27" s="29" t="s">
        <v>18</v>
      </c>
      <c r="B27" s="28">
        <v>10207</v>
      </c>
      <c r="C27" s="28">
        <v>41045</v>
      </c>
      <c r="D27" s="28">
        <v>52063</v>
      </c>
      <c r="E27" s="28">
        <v>52000</v>
      </c>
      <c r="F27" s="28">
        <v>50842</v>
      </c>
      <c r="G27" s="28">
        <v>49079</v>
      </c>
      <c r="H27" s="28">
        <v>46966</v>
      </c>
      <c r="I27" s="28">
        <v>44238</v>
      </c>
      <c r="J27" s="28">
        <v>40474</v>
      </c>
      <c r="K27" s="28">
        <v>35976</v>
      </c>
      <c r="L27" s="28">
        <v>31706</v>
      </c>
      <c r="M27" s="28">
        <v>27979</v>
      </c>
      <c r="N27" s="28">
        <v>24122</v>
      </c>
      <c r="O27" s="28">
        <v>20124</v>
      </c>
      <c r="P27" s="28">
        <v>16518</v>
      </c>
      <c r="Q27" s="28">
        <v>13321</v>
      </c>
      <c r="R27" s="28">
        <v>9946</v>
      </c>
      <c r="S27" s="28">
        <v>10945</v>
      </c>
      <c r="T27" s="25">
        <f t="shared" si="0"/>
        <v>577551</v>
      </c>
    </row>
    <row r="28" spans="1:20" ht="28.5">
      <c r="A28" s="29" t="s">
        <v>31</v>
      </c>
      <c r="B28" s="28">
        <v>2840</v>
      </c>
      <c r="C28" s="28">
        <v>11656</v>
      </c>
      <c r="D28" s="28">
        <v>14493</v>
      </c>
      <c r="E28" s="28">
        <v>13349</v>
      </c>
      <c r="F28" s="28">
        <v>12021</v>
      </c>
      <c r="G28" s="28">
        <v>10423</v>
      </c>
      <c r="H28" s="28">
        <v>9094</v>
      </c>
      <c r="I28" s="28">
        <v>7937</v>
      </c>
      <c r="J28" s="28">
        <v>6656</v>
      </c>
      <c r="K28" s="28">
        <v>5542</v>
      </c>
      <c r="L28" s="28">
        <v>4823</v>
      </c>
      <c r="M28" s="28">
        <v>4216</v>
      </c>
      <c r="N28" s="28">
        <v>3518</v>
      </c>
      <c r="O28" s="28">
        <v>2786</v>
      </c>
      <c r="P28" s="28">
        <v>2154</v>
      </c>
      <c r="Q28" s="28">
        <v>1630</v>
      </c>
      <c r="R28" s="28">
        <v>1130</v>
      </c>
      <c r="S28" s="28">
        <v>1100</v>
      </c>
      <c r="T28" s="25">
        <f t="shared" si="0"/>
        <v>115368</v>
      </c>
    </row>
    <row r="29" spans="1:20" ht="15">
      <c r="A29" s="29" t="s">
        <v>35</v>
      </c>
      <c r="B29" s="28">
        <v>617</v>
      </c>
      <c r="C29" s="28">
        <v>2558</v>
      </c>
      <c r="D29" s="28">
        <v>3205</v>
      </c>
      <c r="E29" s="28">
        <v>2870</v>
      </c>
      <c r="F29" s="28">
        <v>2581</v>
      </c>
      <c r="G29" s="28">
        <v>2438</v>
      </c>
      <c r="H29" s="28">
        <v>2531</v>
      </c>
      <c r="I29" s="28">
        <v>2612</v>
      </c>
      <c r="J29" s="28">
        <v>2424</v>
      </c>
      <c r="K29" s="28">
        <v>2164</v>
      </c>
      <c r="L29" s="28">
        <v>1941</v>
      </c>
      <c r="M29" s="28">
        <v>1694</v>
      </c>
      <c r="N29" s="28">
        <v>1341</v>
      </c>
      <c r="O29" s="28">
        <v>966</v>
      </c>
      <c r="P29" s="28">
        <v>675</v>
      </c>
      <c r="Q29" s="28">
        <v>433</v>
      </c>
      <c r="R29" s="28">
        <v>275</v>
      </c>
      <c r="S29" s="28">
        <v>275</v>
      </c>
      <c r="T29" s="25">
        <f t="shared" si="0"/>
        <v>31600</v>
      </c>
    </row>
    <row r="30" spans="1:20" ht="15">
      <c r="A30" s="26" t="s">
        <v>32</v>
      </c>
      <c r="B30" s="28">
        <v>4920</v>
      </c>
      <c r="C30" s="28">
        <v>19834</v>
      </c>
      <c r="D30" s="28">
        <v>24769</v>
      </c>
      <c r="E30" s="28">
        <v>24045</v>
      </c>
      <c r="F30" s="28">
        <v>22261</v>
      </c>
      <c r="G30" s="28">
        <v>19797</v>
      </c>
      <c r="H30" s="28">
        <v>18005</v>
      </c>
      <c r="I30" s="28">
        <v>16707</v>
      </c>
      <c r="J30" s="28">
        <v>14910</v>
      </c>
      <c r="K30" s="28">
        <v>12754</v>
      </c>
      <c r="L30" s="28">
        <v>10811</v>
      </c>
      <c r="M30" s="28">
        <v>9074</v>
      </c>
      <c r="N30" s="28">
        <v>7226</v>
      </c>
      <c r="O30" s="28">
        <v>5362</v>
      </c>
      <c r="P30" s="28">
        <v>3854</v>
      </c>
      <c r="Q30" s="28">
        <v>2775</v>
      </c>
      <c r="R30" s="28">
        <v>1873</v>
      </c>
      <c r="S30" s="28">
        <v>1506</v>
      </c>
      <c r="T30" s="25">
        <f t="shared" si="0"/>
        <v>220483</v>
      </c>
    </row>
    <row r="31" spans="1:20" ht="15">
      <c r="A31" s="26" t="s">
        <v>33</v>
      </c>
      <c r="B31" s="28">
        <v>3952</v>
      </c>
      <c r="C31" s="28">
        <v>16387</v>
      </c>
      <c r="D31" s="28">
        <v>21720</v>
      </c>
      <c r="E31" s="28">
        <v>19021</v>
      </c>
      <c r="F31" s="28">
        <v>15569</v>
      </c>
      <c r="G31" s="28">
        <v>13329</v>
      </c>
      <c r="H31" s="28">
        <v>12012</v>
      </c>
      <c r="I31" s="28">
        <v>11118</v>
      </c>
      <c r="J31" s="28">
        <v>9851</v>
      </c>
      <c r="K31" s="28">
        <v>8362</v>
      </c>
      <c r="L31" s="28">
        <v>6961</v>
      </c>
      <c r="M31" s="28">
        <v>5697</v>
      </c>
      <c r="N31" s="28">
        <v>4452</v>
      </c>
      <c r="O31" s="28">
        <v>3264</v>
      </c>
      <c r="P31" s="28">
        <v>2277</v>
      </c>
      <c r="Q31" s="28">
        <v>1571</v>
      </c>
      <c r="R31" s="28">
        <v>1087</v>
      </c>
      <c r="S31" s="28">
        <v>890</v>
      </c>
      <c r="T31" s="25">
        <f t="shared" si="0"/>
        <v>157520</v>
      </c>
    </row>
    <row r="32" spans="1:20" ht="42.75">
      <c r="A32" s="29" t="s">
        <v>19</v>
      </c>
      <c r="B32" s="28">
        <v>10423</v>
      </c>
      <c r="C32" s="28">
        <v>40751</v>
      </c>
      <c r="D32" s="28">
        <v>50287</v>
      </c>
      <c r="E32" s="28">
        <v>51367</v>
      </c>
      <c r="F32" s="28">
        <v>48829</v>
      </c>
      <c r="G32" s="28">
        <v>43653</v>
      </c>
      <c r="H32" s="28">
        <v>39522</v>
      </c>
      <c r="I32" s="28">
        <v>37063</v>
      </c>
      <c r="J32" s="28">
        <v>33858</v>
      </c>
      <c r="K32" s="28">
        <v>29332</v>
      </c>
      <c r="L32" s="28">
        <v>25116</v>
      </c>
      <c r="M32" s="28">
        <v>21565</v>
      </c>
      <c r="N32" s="28">
        <v>18072</v>
      </c>
      <c r="O32" s="28">
        <v>14335</v>
      </c>
      <c r="P32" s="28">
        <v>10853</v>
      </c>
      <c r="Q32" s="28">
        <v>8000</v>
      </c>
      <c r="R32" s="28">
        <v>5498</v>
      </c>
      <c r="S32" s="28">
        <v>5296</v>
      </c>
      <c r="T32" s="25">
        <f t="shared" si="0"/>
        <v>493820</v>
      </c>
    </row>
    <row r="33" spans="1:22" ht="15">
      <c r="A33" s="29" t="s">
        <v>26</v>
      </c>
      <c r="B33" s="28">
        <v>8772</v>
      </c>
      <c r="C33" s="28">
        <v>34764</v>
      </c>
      <c r="D33" s="28">
        <v>42638</v>
      </c>
      <c r="E33" s="28">
        <v>39723</v>
      </c>
      <c r="F33" s="28">
        <v>35884</v>
      </c>
      <c r="G33" s="28">
        <v>32540</v>
      </c>
      <c r="H33" s="28">
        <v>29716</v>
      </c>
      <c r="I33" s="28">
        <v>27449</v>
      </c>
      <c r="J33" s="28">
        <v>25218</v>
      </c>
      <c r="K33" s="28">
        <v>22506</v>
      </c>
      <c r="L33" s="28">
        <v>19603</v>
      </c>
      <c r="M33" s="28">
        <v>16753</v>
      </c>
      <c r="N33" s="28">
        <v>13884</v>
      </c>
      <c r="O33" s="28">
        <v>11068</v>
      </c>
      <c r="P33" s="28">
        <v>8431</v>
      </c>
      <c r="Q33" s="28">
        <v>6101</v>
      </c>
      <c r="R33" s="28">
        <v>4188</v>
      </c>
      <c r="S33" s="28">
        <v>4864</v>
      </c>
      <c r="T33" s="25">
        <f t="shared" si="0"/>
        <v>384102</v>
      </c>
    </row>
    <row r="34" spans="1:22" ht="28.5">
      <c r="A34" s="29" t="s">
        <v>36</v>
      </c>
      <c r="B34" s="28">
        <v>985</v>
      </c>
      <c r="C34" s="28">
        <v>3867</v>
      </c>
      <c r="D34" s="28">
        <v>4655</v>
      </c>
      <c r="E34" s="28">
        <v>4506</v>
      </c>
      <c r="F34" s="28">
        <v>4338</v>
      </c>
      <c r="G34" s="28">
        <v>3785</v>
      </c>
      <c r="H34" s="28">
        <v>3043</v>
      </c>
      <c r="I34" s="28">
        <v>2545</v>
      </c>
      <c r="J34" s="28">
        <v>2299</v>
      </c>
      <c r="K34" s="28">
        <v>2095</v>
      </c>
      <c r="L34" s="28">
        <v>1857</v>
      </c>
      <c r="M34" s="28">
        <v>1588</v>
      </c>
      <c r="N34" s="28">
        <v>1316</v>
      </c>
      <c r="O34" s="28">
        <v>1047</v>
      </c>
      <c r="P34" s="28">
        <v>816</v>
      </c>
      <c r="Q34" s="28">
        <v>632</v>
      </c>
      <c r="R34" s="28">
        <v>447</v>
      </c>
      <c r="S34" s="28">
        <v>434</v>
      </c>
      <c r="T34" s="25">
        <f t="shared" si="0"/>
        <v>40255</v>
      </c>
    </row>
    <row r="35" spans="1:22">
      <c r="A35" s="30" t="s">
        <v>155</v>
      </c>
    </row>
    <row r="37" spans="1:22" ht="15">
      <c r="A37" s="18" t="s">
        <v>79</v>
      </c>
    </row>
    <row r="38" spans="1:22" ht="15">
      <c r="A38" s="514" t="s">
        <v>165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</row>
    <row r="39" spans="1:22" ht="15">
      <c r="A39" s="514" t="s">
        <v>180</v>
      </c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</row>
    <row r="40" spans="1:22">
      <c r="A40" s="515" t="s">
        <v>77</v>
      </c>
      <c r="B40" s="515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</row>
    <row r="41" spans="1:22" ht="1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</row>
    <row r="42" spans="1:22" ht="15">
      <c r="A42" s="516" t="s">
        <v>58</v>
      </c>
      <c r="B42" s="518" t="s">
        <v>83</v>
      </c>
      <c r="C42" s="518"/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6" t="s">
        <v>44</v>
      </c>
      <c r="V42" s="179" t="s">
        <v>149</v>
      </c>
    </row>
    <row r="43" spans="1:22" ht="15">
      <c r="A43" s="516"/>
      <c r="B43" s="21" t="s">
        <v>84</v>
      </c>
      <c r="C43" s="20" t="s">
        <v>85</v>
      </c>
      <c r="D43" s="20" t="s">
        <v>86</v>
      </c>
      <c r="E43" s="20" t="s">
        <v>87</v>
      </c>
      <c r="F43" s="20" t="s">
        <v>88</v>
      </c>
      <c r="G43" s="20" t="s">
        <v>89</v>
      </c>
      <c r="H43" s="20" t="s">
        <v>90</v>
      </c>
      <c r="I43" s="20" t="s">
        <v>91</v>
      </c>
      <c r="J43" s="21" t="s">
        <v>92</v>
      </c>
      <c r="K43" s="21" t="s">
        <v>93</v>
      </c>
      <c r="L43" s="21" t="s">
        <v>94</v>
      </c>
      <c r="M43" s="21" t="s">
        <v>95</v>
      </c>
      <c r="N43" s="21" t="s">
        <v>96</v>
      </c>
      <c r="O43" s="21" t="s">
        <v>97</v>
      </c>
      <c r="P43" s="21" t="s">
        <v>98</v>
      </c>
      <c r="Q43" s="21" t="s">
        <v>99</v>
      </c>
      <c r="R43" s="21" t="s">
        <v>100</v>
      </c>
      <c r="S43" s="21" t="s">
        <v>101</v>
      </c>
      <c r="T43" s="516"/>
    </row>
    <row r="44" spans="1:22" ht="15">
      <c r="A44" s="23" t="s">
        <v>66</v>
      </c>
      <c r="B44" s="25">
        <v>331773</v>
      </c>
      <c r="C44" s="25">
        <v>1330131</v>
      </c>
      <c r="D44" s="25">
        <v>1681685</v>
      </c>
      <c r="E44" s="25">
        <v>1676222</v>
      </c>
      <c r="F44" s="25">
        <v>1604530</v>
      </c>
      <c r="G44" s="25">
        <v>1496206</v>
      </c>
      <c r="H44" s="25">
        <v>1375773</v>
      </c>
      <c r="I44" s="25">
        <v>1268169</v>
      </c>
      <c r="J44" s="25">
        <v>1169326</v>
      </c>
      <c r="K44" s="25">
        <v>1053221</v>
      </c>
      <c r="L44" s="25">
        <v>928541</v>
      </c>
      <c r="M44" s="25">
        <v>814014</v>
      </c>
      <c r="N44" s="25">
        <v>699650</v>
      </c>
      <c r="O44" s="25">
        <v>574322</v>
      </c>
      <c r="P44" s="25">
        <v>448661</v>
      </c>
      <c r="Q44" s="25">
        <v>334530</v>
      </c>
      <c r="R44" s="25">
        <v>232203</v>
      </c>
      <c r="S44" s="25">
        <v>249029</v>
      </c>
      <c r="T44" s="25">
        <v>17267986</v>
      </c>
    </row>
    <row r="45" spans="1:22" ht="15">
      <c r="A45" s="26" t="s">
        <v>9</v>
      </c>
      <c r="B45" s="28">
        <v>15822</v>
      </c>
      <c r="C45" s="28">
        <v>63589</v>
      </c>
      <c r="D45" s="28">
        <v>80443</v>
      </c>
      <c r="E45" s="28">
        <v>78943</v>
      </c>
      <c r="F45" s="28">
        <v>78769</v>
      </c>
      <c r="G45" s="28">
        <v>79675</v>
      </c>
      <c r="H45" s="28">
        <v>77389</v>
      </c>
      <c r="I45" s="28">
        <v>69948</v>
      </c>
      <c r="J45" s="28">
        <v>60138</v>
      </c>
      <c r="K45" s="28">
        <v>50500</v>
      </c>
      <c r="L45" s="28">
        <v>42924</v>
      </c>
      <c r="M45" s="28">
        <v>37575</v>
      </c>
      <c r="N45" s="28">
        <v>32833</v>
      </c>
      <c r="O45" s="28">
        <v>27716</v>
      </c>
      <c r="P45" s="28">
        <v>22676</v>
      </c>
      <c r="Q45" s="28">
        <v>18100</v>
      </c>
      <c r="R45" s="28">
        <v>13544</v>
      </c>
      <c r="S45" s="28">
        <v>16655</v>
      </c>
      <c r="T45" s="25">
        <f>SUM(B45:S45)</f>
        <v>867239</v>
      </c>
    </row>
    <row r="46" spans="1:22" ht="15">
      <c r="A46" s="26" t="s">
        <v>57</v>
      </c>
      <c r="B46" s="28">
        <v>4338</v>
      </c>
      <c r="C46" s="28">
        <v>18644</v>
      </c>
      <c r="D46" s="28">
        <v>24709</v>
      </c>
      <c r="E46" s="28">
        <v>23493</v>
      </c>
      <c r="F46" s="28">
        <v>20737</v>
      </c>
      <c r="G46" s="28">
        <v>17080</v>
      </c>
      <c r="H46" s="28">
        <v>13983</v>
      </c>
      <c r="I46" s="28">
        <v>12187</v>
      </c>
      <c r="J46" s="28">
        <v>11067</v>
      </c>
      <c r="K46" s="28">
        <v>10160</v>
      </c>
      <c r="L46" s="28">
        <v>9406</v>
      </c>
      <c r="M46" s="28">
        <v>8694</v>
      </c>
      <c r="N46" s="28">
        <v>7801</v>
      </c>
      <c r="O46" s="28">
        <v>6747</v>
      </c>
      <c r="P46" s="28">
        <v>5821</v>
      </c>
      <c r="Q46" s="28">
        <v>5073</v>
      </c>
      <c r="R46" s="28">
        <v>4012</v>
      </c>
      <c r="S46" s="28">
        <v>4432</v>
      </c>
      <c r="T46" s="25">
        <f t="shared" ref="T46:T69" si="1">SUM(B46:S46)</f>
        <v>208384</v>
      </c>
    </row>
    <row r="47" spans="1:22" ht="15">
      <c r="A47" s="26" t="s">
        <v>11</v>
      </c>
      <c r="B47" s="28">
        <v>5558</v>
      </c>
      <c r="C47" s="28">
        <v>23054</v>
      </c>
      <c r="D47" s="28">
        <v>29445</v>
      </c>
      <c r="E47" s="28">
        <v>28442</v>
      </c>
      <c r="F47" s="28">
        <v>26920</v>
      </c>
      <c r="G47" s="28">
        <v>25593</v>
      </c>
      <c r="H47" s="28">
        <v>23525</v>
      </c>
      <c r="I47" s="28">
        <v>20208</v>
      </c>
      <c r="J47" s="28">
        <v>16570</v>
      </c>
      <c r="K47" s="28">
        <v>13717</v>
      </c>
      <c r="L47" s="28">
        <v>11892</v>
      </c>
      <c r="M47" s="28">
        <v>10636</v>
      </c>
      <c r="N47" s="28">
        <v>9480</v>
      </c>
      <c r="O47" s="28">
        <v>8222</v>
      </c>
      <c r="P47" s="28">
        <v>7058</v>
      </c>
      <c r="Q47" s="28">
        <v>6033</v>
      </c>
      <c r="R47" s="28">
        <v>4758</v>
      </c>
      <c r="S47" s="28">
        <v>5708</v>
      </c>
      <c r="T47" s="25">
        <f t="shared" si="1"/>
        <v>276819</v>
      </c>
    </row>
    <row r="48" spans="1:22" ht="15">
      <c r="A48" s="26" t="s">
        <v>12</v>
      </c>
      <c r="B48" s="28">
        <v>3258</v>
      </c>
      <c r="C48" s="28">
        <v>13283</v>
      </c>
      <c r="D48" s="28">
        <v>17190</v>
      </c>
      <c r="E48" s="28">
        <v>17666</v>
      </c>
      <c r="F48" s="28">
        <v>17082</v>
      </c>
      <c r="G48" s="28">
        <v>15277</v>
      </c>
      <c r="H48" s="28">
        <v>13777</v>
      </c>
      <c r="I48" s="28">
        <v>13123</v>
      </c>
      <c r="J48" s="28">
        <v>12446</v>
      </c>
      <c r="K48" s="28">
        <v>11509</v>
      </c>
      <c r="L48" s="28">
        <v>10571</v>
      </c>
      <c r="M48" s="28">
        <v>9391</v>
      </c>
      <c r="N48" s="28">
        <v>7844</v>
      </c>
      <c r="O48" s="28">
        <v>6330</v>
      </c>
      <c r="P48" s="28">
        <v>5227</v>
      </c>
      <c r="Q48" s="28">
        <v>4368</v>
      </c>
      <c r="R48" s="28">
        <v>3374</v>
      </c>
      <c r="S48" s="28">
        <v>3807</v>
      </c>
      <c r="T48" s="25">
        <f t="shared" si="1"/>
        <v>185523</v>
      </c>
    </row>
    <row r="49" spans="1:20" ht="15">
      <c r="A49" s="26" t="s">
        <v>13</v>
      </c>
      <c r="B49" s="28">
        <v>10355</v>
      </c>
      <c r="C49" s="28">
        <v>41550</v>
      </c>
      <c r="D49" s="28">
        <v>52396</v>
      </c>
      <c r="E49" s="28">
        <v>51224</v>
      </c>
      <c r="F49" s="28">
        <v>47221</v>
      </c>
      <c r="G49" s="28">
        <v>42103</v>
      </c>
      <c r="H49" s="28">
        <v>37189</v>
      </c>
      <c r="I49" s="28">
        <v>33238</v>
      </c>
      <c r="J49" s="28">
        <v>29768</v>
      </c>
      <c r="K49" s="28">
        <v>26207</v>
      </c>
      <c r="L49" s="28">
        <v>22728</v>
      </c>
      <c r="M49" s="28">
        <v>19634</v>
      </c>
      <c r="N49" s="28">
        <v>16864</v>
      </c>
      <c r="O49" s="28">
        <v>14244</v>
      </c>
      <c r="P49" s="28">
        <v>11959</v>
      </c>
      <c r="Q49" s="28">
        <v>9935</v>
      </c>
      <c r="R49" s="28">
        <v>7642</v>
      </c>
      <c r="S49" s="28">
        <v>8358</v>
      </c>
      <c r="T49" s="25">
        <f t="shared" si="1"/>
        <v>482615</v>
      </c>
    </row>
    <row r="50" spans="1:20" ht="15">
      <c r="A50" s="29" t="s">
        <v>14</v>
      </c>
      <c r="B50" s="28">
        <v>9863</v>
      </c>
      <c r="C50" s="28">
        <v>39945</v>
      </c>
      <c r="D50" s="28">
        <v>51898</v>
      </c>
      <c r="E50" s="28">
        <v>52668</v>
      </c>
      <c r="F50" s="28">
        <v>50351</v>
      </c>
      <c r="G50" s="28">
        <v>46575</v>
      </c>
      <c r="H50" s="28">
        <v>41390</v>
      </c>
      <c r="I50" s="28">
        <v>35999</v>
      </c>
      <c r="J50" s="28">
        <v>31399</v>
      </c>
      <c r="K50" s="28">
        <v>27587</v>
      </c>
      <c r="L50" s="28">
        <v>24605</v>
      </c>
      <c r="M50" s="28">
        <v>22254</v>
      </c>
      <c r="N50" s="28">
        <v>19943</v>
      </c>
      <c r="O50" s="28">
        <v>17547</v>
      </c>
      <c r="P50" s="28">
        <v>15173</v>
      </c>
      <c r="Q50" s="28">
        <v>12639</v>
      </c>
      <c r="R50" s="28">
        <v>9571</v>
      </c>
      <c r="S50" s="28">
        <v>10370</v>
      </c>
      <c r="T50" s="25">
        <f t="shared" si="1"/>
        <v>519777</v>
      </c>
    </row>
    <row r="51" spans="1:20" ht="15">
      <c r="A51" s="29" t="s">
        <v>21</v>
      </c>
      <c r="B51" s="28">
        <v>12526</v>
      </c>
      <c r="C51" s="28">
        <v>50312</v>
      </c>
      <c r="D51" s="28">
        <v>65149</v>
      </c>
      <c r="E51" s="28">
        <v>66825</v>
      </c>
      <c r="F51" s="28">
        <v>65077</v>
      </c>
      <c r="G51" s="28">
        <v>60725</v>
      </c>
      <c r="H51" s="28">
        <v>56312</v>
      </c>
      <c r="I51" s="28">
        <v>53132</v>
      </c>
      <c r="J51" s="28">
        <v>49820</v>
      </c>
      <c r="K51" s="28">
        <v>45198</v>
      </c>
      <c r="L51" s="28">
        <v>40193</v>
      </c>
      <c r="M51" s="28">
        <v>35363</v>
      </c>
      <c r="N51" s="28">
        <v>30187</v>
      </c>
      <c r="O51" s="28">
        <v>24491</v>
      </c>
      <c r="P51" s="28">
        <v>18889</v>
      </c>
      <c r="Q51" s="28">
        <v>13824</v>
      </c>
      <c r="R51" s="28">
        <v>9350</v>
      </c>
      <c r="S51" s="28">
        <v>9831</v>
      </c>
      <c r="T51" s="25">
        <f t="shared" si="1"/>
        <v>707204</v>
      </c>
    </row>
    <row r="52" spans="1:20" ht="15">
      <c r="A52" s="29" t="s">
        <v>22</v>
      </c>
      <c r="B52" s="28">
        <v>13293</v>
      </c>
      <c r="C52" s="28">
        <v>53902</v>
      </c>
      <c r="D52" s="28">
        <v>69021</v>
      </c>
      <c r="E52" s="28">
        <v>67713</v>
      </c>
      <c r="F52" s="28">
        <v>60700</v>
      </c>
      <c r="G52" s="28">
        <v>50906</v>
      </c>
      <c r="H52" s="28">
        <v>42968</v>
      </c>
      <c r="I52" s="28">
        <v>38336</v>
      </c>
      <c r="J52" s="28">
        <v>34876</v>
      </c>
      <c r="K52" s="28">
        <v>30714</v>
      </c>
      <c r="L52" s="28">
        <v>26670</v>
      </c>
      <c r="M52" s="28">
        <v>23364</v>
      </c>
      <c r="N52" s="28">
        <v>20207</v>
      </c>
      <c r="O52" s="28">
        <v>16658</v>
      </c>
      <c r="P52" s="28">
        <v>12854</v>
      </c>
      <c r="Q52" s="28">
        <v>9329</v>
      </c>
      <c r="R52" s="28">
        <v>6210</v>
      </c>
      <c r="S52" s="28">
        <v>5697</v>
      </c>
      <c r="T52" s="25">
        <f t="shared" si="1"/>
        <v>583418</v>
      </c>
    </row>
    <row r="53" spans="1:20" ht="15">
      <c r="A53" s="26" t="s">
        <v>23</v>
      </c>
      <c r="B53" s="28">
        <v>79602</v>
      </c>
      <c r="C53" s="28">
        <v>318136</v>
      </c>
      <c r="D53" s="28">
        <v>402279</v>
      </c>
      <c r="E53" s="28">
        <v>403511</v>
      </c>
      <c r="F53" s="28">
        <v>389308</v>
      </c>
      <c r="G53" s="28">
        <v>368231</v>
      </c>
      <c r="H53" s="28">
        <v>343584</v>
      </c>
      <c r="I53" s="28">
        <v>322653</v>
      </c>
      <c r="J53" s="28">
        <v>305275</v>
      </c>
      <c r="K53" s="28">
        <v>280857</v>
      </c>
      <c r="L53" s="28">
        <v>249642</v>
      </c>
      <c r="M53" s="28">
        <v>219401</v>
      </c>
      <c r="N53" s="28">
        <v>189132</v>
      </c>
      <c r="O53" s="28">
        <v>153971</v>
      </c>
      <c r="P53" s="28">
        <v>116039</v>
      </c>
      <c r="Q53" s="28">
        <v>80903</v>
      </c>
      <c r="R53" s="28">
        <v>51954</v>
      </c>
      <c r="S53" s="28">
        <v>53367</v>
      </c>
      <c r="T53" s="25">
        <f t="shared" si="1"/>
        <v>4327845</v>
      </c>
    </row>
    <row r="54" spans="1:20" ht="15">
      <c r="A54" s="26" t="s">
        <v>15</v>
      </c>
      <c r="B54" s="28">
        <v>8995</v>
      </c>
      <c r="C54" s="28">
        <v>35732</v>
      </c>
      <c r="D54" s="28">
        <v>44928</v>
      </c>
      <c r="E54" s="28">
        <v>46292</v>
      </c>
      <c r="F54" s="28">
        <v>45792</v>
      </c>
      <c r="G54" s="28">
        <v>41797</v>
      </c>
      <c r="H54" s="28">
        <v>37100</v>
      </c>
      <c r="I54" s="28">
        <v>33413</v>
      </c>
      <c r="J54" s="28">
        <v>30232</v>
      </c>
      <c r="K54" s="28">
        <v>27067</v>
      </c>
      <c r="L54" s="28">
        <v>24329</v>
      </c>
      <c r="M54" s="28">
        <v>21706</v>
      </c>
      <c r="N54" s="28">
        <v>18560</v>
      </c>
      <c r="O54" s="28">
        <v>15235</v>
      </c>
      <c r="P54" s="28">
        <v>12506</v>
      </c>
      <c r="Q54" s="28">
        <v>10201</v>
      </c>
      <c r="R54" s="28">
        <v>7677</v>
      </c>
      <c r="S54" s="28">
        <v>8567</v>
      </c>
      <c r="T54" s="25">
        <f t="shared" si="1"/>
        <v>470129</v>
      </c>
    </row>
    <row r="55" spans="1:20" ht="15">
      <c r="A55" s="26" t="s">
        <v>16</v>
      </c>
      <c r="B55" s="28">
        <v>9978</v>
      </c>
      <c r="C55" s="28">
        <v>39891</v>
      </c>
      <c r="D55" s="28">
        <v>50244</v>
      </c>
      <c r="E55" s="28">
        <v>50749</v>
      </c>
      <c r="F55" s="28">
        <v>49746</v>
      </c>
      <c r="G55" s="28">
        <v>45940</v>
      </c>
      <c r="H55" s="28">
        <v>40398</v>
      </c>
      <c r="I55" s="28">
        <v>35379</v>
      </c>
      <c r="J55" s="28">
        <v>31272</v>
      </c>
      <c r="K55" s="28">
        <v>27436</v>
      </c>
      <c r="L55" s="28">
        <v>24381</v>
      </c>
      <c r="M55" s="28">
        <v>22348</v>
      </c>
      <c r="N55" s="28">
        <v>20451</v>
      </c>
      <c r="O55" s="28">
        <v>18025</v>
      </c>
      <c r="P55" s="28">
        <v>15333</v>
      </c>
      <c r="Q55" s="28">
        <v>12676</v>
      </c>
      <c r="R55" s="28">
        <v>9847</v>
      </c>
      <c r="S55" s="28">
        <v>12137</v>
      </c>
      <c r="T55" s="25">
        <f t="shared" si="1"/>
        <v>516231</v>
      </c>
    </row>
    <row r="56" spans="1:20" ht="15">
      <c r="A56" s="29" t="s">
        <v>24</v>
      </c>
      <c r="B56" s="28">
        <v>18897</v>
      </c>
      <c r="C56" s="28">
        <v>75243</v>
      </c>
      <c r="D56" s="28">
        <v>94983</v>
      </c>
      <c r="E56" s="28">
        <v>95290</v>
      </c>
      <c r="F56" s="28">
        <v>89368</v>
      </c>
      <c r="G56" s="28">
        <v>79455</v>
      </c>
      <c r="H56" s="28">
        <v>69587</v>
      </c>
      <c r="I56" s="28">
        <v>62687</v>
      </c>
      <c r="J56" s="28">
        <v>58377</v>
      </c>
      <c r="K56" s="28">
        <v>53841</v>
      </c>
      <c r="L56" s="28">
        <v>48245</v>
      </c>
      <c r="M56" s="28">
        <v>42025</v>
      </c>
      <c r="N56" s="28">
        <v>35410</v>
      </c>
      <c r="O56" s="28">
        <v>28492</v>
      </c>
      <c r="P56" s="28">
        <v>21828</v>
      </c>
      <c r="Q56" s="28">
        <v>15847</v>
      </c>
      <c r="R56" s="28">
        <v>10622</v>
      </c>
      <c r="S56" s="28">
        <v>10573</v>
      </c>
      <c r="T56" s="25">
        <f t="shared" si="1"/>
        <v>910770</v>
      </c>
    </row>
    <row r="57" spans="1:20" ht="15">
      <c r="A57" s="26" t="s">
        <v>25</v>
      </c>
      <c r="B57" s="28">
        <v>28871</v>
      </c>
      <c r="C57" s="28">
        <v>117072</v>
      </c>
      <c r="D57" s="28">
        <v>151897</v>
      </c>
      <c r="E57" s="28">
        <v>155643</v>
      </c>
      <c r="F57" s="28">
        <v>150859</v>
      </c>
      <c r="G57" s="28">
        <v>136072</v>
      </c>
      <c r="H57" s="28">
        <v>118141</v>
      </c>
      <c r="I57" s="28">
        <v>106300</v>
      </c>
      <c r="J57" s="28">
        <v>99268</v>
      </c>
      <c r="K57" s="28">
        <v>92575</v>
      </c>
      <c r="L57" s="28">
        <v>84694</v>
      </c>
      <c r="M57" s="28">
        <v>75163</v>
      </c>
      <c r="N57" s="28">
        <v>64296</v>
      </c>
      <c r="O57" s="28">
        <v>52990</v>
      </c>
      <c r="P57" s="28">
        <v>41597</v>
      </c>
      <c r="Q57" s="28">
        <v>30433</v>
      </c>
      <c r="R57" s="28">
        <v>20746</v>
      </c>
      <c r="S57" s="28">
        <v>23179</v>
      </c>
      <c r="T57" s="25">
        <f t="shared" si="1"/>
        <v>1549796</v>
      </c>
    </row>
    <row r="58" spans="1:20" ht="28.5">
      <c r="A58" s="29" t="s">
        <v>28</v>
      </c>
      <c r="B58" s="28">
        <v>4865</v>
      </c>
      <c r="C58" s="28">
        <v>19688</v>
      </c>
      <c r="D58" s="28">
        <v>24826</v>
      </c>
      <c r="E58" s="28">
        <v>23997</v>
      </c>
      <c r="F58" s="28">
        <v>21129</v>
      </c>
      <c r="G58" s="28">
        <v>17722</v>
      </c>
      <c r="H58" s="28">
        <v>15061</v>
      </c>
      <c r="I58" s="28">
        <v>12915</v>
      </c>
      <c r="J58" s="28">
        <v>10745</v>
      </c>
      <c r="K58" s="28">
        <v>8826</v>
      </c>
      <c r="L58" s="28">
        <v>7491</v>
      </c>
      <c r="M58" s="28">
        <v>6459</v>
      </c>
      <c r="N58" s="28">
        <v>5387</v>
      </c>
      <c r="O58" s="28">
        <v>4215</v>
      </c>
      <c r="P58" s="28">
        <v>3214</v>
      </c>
      <c r="Q58" s="28">
        <v>2450</v>
      </c>
      <c r="R58" s="28">
        <v>1730</v>
      </c>
      <c r="S58" s="28">
        <v>1581</v>
      </c>
      <c r="T58" s="25">
        <f t="shared" si="1"/>
        <v>192301</v>
      </c>
    </row>
    <row r="59" spans="1:20" ht="15">
      <c r="A59" s="29" t="s">
        <v>29</v>
      </c>
      <c r="B59" s="28">
        <v>3341</v>
      </c>
      <c r="C59" s="28">
        <v>13014</v>
      </c>
      <c r="D59" s="28">
        <v>15645</v>
      </c>
      <c r="E59" s="28">
        <v>15291</v>
      </c>
      <c r="F59" s="28">
        <v>14047</v>
      </c>
      <c r="G59" s="28">
        <v>11711</v>
      </c>
      <c r="H59" s="28">
        <v>9933</v>
      </c>
      <c r="I59" s="28">
        <v>8925</v>
      </c>
      <c r="J59" s="28">
        <v>8011</v>
      </c>
      <c r="K59" s="28">
        <v>6904</v>
      </c>
      <c r="L59" s="28">
        <v>5779</v>
      </c>
      <c r="M59" s="28">
        <v>4851</v>
      </c>
      <c r="N59" s="28">
        <v>4018</v>
      </c>
      <c r="O59" s="28">
        <v>3174</v>
      </c>
      <c r="P59" s="28">
        <v>2370</v>
      </c>
      <c r="Q59" s="28">
        <v>1751</v>
      </c>
      <c r="R59" s="28">
        <v>1194</v>
      </c>
      <c r="S59" s="28">
        <v>1017</v>
      </c>
      <c r="T59" s="25">
        <f t="shared" si="1"/>
        <v>130976</v>
      </c>
    </row>
    <row r="60" spans="1:20" ht="15">
      <c r="A60" s="26" t="s">
        <v>30</v>
      </c>
      <c r="B60" s="28">
        <v>2639</v>
      </c>
      <c r="C60" s="28">
        <v>10376</v>
      </c>
      <c r="D60" s="28">
        <v>12623</v>
      </c>
      <c r="E60" s="28">
        <v>12286</v>
      </c>
      <c r="F60" s="28">
        <v>11736</v>
      </c>
      <c r="G60" s="28">
        <v>10580</v>
      </c>
      <c r="H60" s="28">
        <v>9318</v>
      </c>
      <c r="I60" s="28">
        <v>8132</v>
      </c>
      <c r="J60" s="28">
        <v>7009</v>
      </c>
      <c r="K60" s="28">
        <v>5967</v>
      </c>
      <c r="L60" s="28">
        <v>4982</v>
      </c>
      <c r="M60" s="28">
        <v>4083</v>
      </c>
      <c r="N60" s="28">
        <v>3332</v>
      </c>
      <c r="O60" s="28">
        <v>2677</v>
      </c>
      <c r="P60" s="28">
        <v>2060</v>
      </c>
      <c r="Q60" s="28">
        <v>1520</v>
      </c>
      <c r="R60" s="28">
        <v>1010</v>
      </c>
      <c r="S60" s="28">
        <v>940</v>
      </c>
      <c r="T60" s="25">
        <f t="shared" si="1"/>
        <v>111270</v>
      </c>
    </row>
    <row r="61" spans="1:20" ht="15">
      <c r="A61" s="26" t="s">
        <v>17</v>
      </c>
      <c r="B61" s="28">
        <v>56768</v>
      </c>
      <c r="C61" s="28">
        <v>225305</v>
      </c>
      <c r="D61" s="28">
        <v>278943</v>
      </c>
      <c r="E61" s="28">
        <v>276485</v>
      </c>
      <c r="F61" s="28">
        <v>270432</v>
      </c>
      <c r="G61" s="28">
        <v>268979</v>
      </c>
      <c r="H61" s="28">
        <v>263075</v>
      </c>
      <c r="I61" s="28">
        <v>249842</v>
      </c>
      <c r="J61" s="28">
        <v>234579</v>
      </c>
      <c r="K61" s="28">
        <v>212430</v>
      </c>
      <c r="L61" s="28">
        <v>184611</v>
      </c>
      <c r="M61" s="28">
        <v>160139</v>
      </c>
      <c r="N61" s="28">
        <v>137510</v>
      </c>
      <c r="O61" s="28">
        <v>112316</v>
      </c>
      <c r="P61" s="28">
        <v>86688</v>
      </c>
      <c r="Q61" s="28">
        <v>63759</v>
      </c>
      <c r="R61" s="28">
        <v>43639</v>
      </c>
      <c r="S61" s="28">
        <v>46700</v>
      </c>
      <c r="T61" s="25">
        <f t="shared" si="1"/>
        <v>3172200</v>
      </c>
    </row>
    <row r="62" spans="1:20" ht="15">
      <c r="A62" s="29" t="s">
        <v>18</v>
      </c>
      <c r="B62" s="28">
        <v>10159</v>
      </c>
      <c r="C62" s="28">
        <v>40863</v>
      </c>
      <c r="D62" s="28">
        <v>51917</v>
      </c>
      <c r="E62" s="28">
        <v>52080</v>
      </c>
      <c r="F62" s="28">
        <v>51053</v>
      </c>
      <c r="G62" s="28">
        <v>49279</v>
      </c>
      <c r="H62" s="28">
        <v>47271</v>
      </c>
      <c r="I62" s="28">
        <v>44803</v>
      </c>
      <c r="J62" s="28">
        <v>41264</v>
      </c>
      <c r="K62" s="28">
        <v>36839</v>
      </c>
      <c r="L62" s="28">
        <v>32438</v>
      </c>
      <c r="M62" s="28">
        <v>28605</v>
      </c>
      <c r="N62" s="28">
        <v>24771</v>
      </c>
      <c r="O62" s="28">
        <v>20729</v>
      </c>
      <c r="P62" s="28">
        <v>16974</v>
      </c>
      <c r="Q62" s="28">
        <v>13657</v>
      </c>
      <c r="R62" s="28">
        <v>10221</v>
      </c>
      <c r="S62" s="28">
        <v>11191</v>
      </c>
      <c r="T62" s="25">
        <f t="shared" si="1"/>
        <v>584114</v>
      </c>
    </row>
    <row r="63" spans="1:20" ht="28.5">
      <c r="A63" s="29" t="s">
        <v>31</v>
      </c>
      <c r="B63" s="28">
        <v>2839</v>
      </c>
      <c r="C63" s="28">
        <v>11670</v>
      </c>
      <c r="D63" s="28">
        <v>14640</v>
      </c>
      <c r="E63" s="28">
        <v>13556</v>
      </c>
      <c r="F63" s="28">
        <v>12202</v>
      </c>
      <c r="G63" s="28">
        <v>10656</v>
      </c>
      <c r="H63" s="28">
        <v>9358</v>
      </c>
      <c r="I63" s="28">
        <v>8226</v>
      </c>
      <c r="J63" s="28">
        <v>6954</v>
      </c>
      <c r="K63" s="28">
        <v>5750</v>
      </c>
      <c r="L63" s="28">
        <v>4952</v>
      </c>
      <c r="M63" s="28">
        <v>4341</v>
      </c>
      <c r="N63" s="28">
        <v>3642</v>
      </c>
      <c r="O63" s="28">
        <v>2891</v>
      </c>
      <c r="P63" s="28">
        <v>2229</v>
      </c>
      <c r="Q63" s="28">
        <v>1678</v>
      </c>
      <c r="R63" s="28">
        <v>1172</v>
      </c>
      <c r="S63" s="28">
        <v>1143</v>
      </c>
      <c r="T63" s="25">
        <f t="shared" si="1"/>
        <v>117899</v>
      </c>
    </row>
    <row r="64" spans="1:20" ht="15">
      <c r="A64" s="29" t="s">
        <v>35</v>
      </c>
      <c r="B64" s="28">
        <v>624</v>
      </c>
      <c r="C64" s="28">
        <v>2584</v>
      </c>
      <c r="D64" s="28">
        <v>3264</v>
      </c>
      <c r="E64" s="28">
        <v>2950</v>
      </c>
      <c r="F64" s="28">
        <v>2638</v>
      </c>
      <c r="G64" s="28">
        <v>2477</v>
      </c>
      <c r="H64" s="28">
        <v>2548</v>
      </c>
      <c r="I64" s="28">
        <v>2644</v>
      </c>
      <c r="J64" s="28">
        <v>2488</v>
      </c>
      <c r="K64" s="28">
        <v>2213</v>
      </c>
      <c r="L64" s="28">
        <v>1983</v>
      </c>
      <c r="M64" s="28">
        <v>1747</v>
      </c>
      <c r="N64" s="28">
        <v>1406</v>
      </c>
      <c r="O64" s="28">
        <v>1019</v>
      </c>
      <c r="P64" s="28">
        <v>707</v>
      </c>
      <c r="Q64" s="28">
        <v>452</v>
      </c>
      <c r="R64" s="28">
        <v>288</v>
      </c>
      <c r="S64" s="28">
        <v>288</v>
      </c>
      <c r="T64" s="25">
        <f t="shared" si="1"/>
        <v>32320</v>
      </c>
    </row>
    <row r="65" spans="1:20" ht="15">
      <c r="A65" s="26" t="s">
        <v>32</v>
      </c>
      <c r="B65" s="28">
        <v>4940</v>
      </c>
      <c r="C65" s="28">
        <v>19922</v>
      </c>
      <c r="D65" s="28">
        <v>24913</v>
      </c>
      <c r="E65" s="28">
        <v>24251</v>
      </c>
      <c r="F65" s="28">
        <v>22663</v>
      </c>
      <c r="G65" s="28">
        <v>20296</v>
      </c>
      <c r="H65" s="28">
        <v>18418</v>
      </c>
      <c r="I65" s="28">
        <v>17104</v>
      </c>
      <c r="J65" s="28">
        <v>15373</v>
      </c>
      <c r="K65" s="28">
        <v>13206</v>
      </c>
      <c r="L65" s="28">
        <v>11193</v>
      </c>
      <c r="M65" s="28">
        <v>9424</v>
      </c>
      <c r="N65" s="28">
        <v>7578</v>
      </c>
      <c r="O65" s="28">
        <v>5664</v>
      </c>
      <c r="P65" s="28">
        <v>4055</v>
      </c>
      <c r="Q65" s="28">
        <v>2897</v>
      </c>
      <c r="R65" s="28">
        <v>1968</v>
      </c>
      <c r="S65" s="28">
        <v>1616</v>
      </c>
      <c r="T65" s="25">
        <f t="shared" si="1"/>
        <v>225481</v>
      </c>
    </row>
    <row r="66" spans="1:20" ht="15">
      <c r="A66" s="26" t="s">
        <v>33</v>
      </c>
      <c r="B66" s="28">
        <v>3883</v>
      </c>
      <c r="C66" s="28">
        <v>16088</v>
      </c>
      <c r="D66" s="28">
        <v>21381</v>
      </c>
      <c r="E66" s="28">
        <v>19701</v>
      </c>
      <c r="F66" s="28">
        <v>15816</v>
      </c>
      <c r="G66" s="28">
        <v>13547</v>
      </c>
      <c r="H66" s="28">
        <v>12105</v>
      </c>
      <c r="I66" s="28">
        <v>11208</v>
      </c>
      <c r="J66" s="28">
        <v>10028</v>
      </c>
      <c r="K66" s="28">
        <v>8573</v>
      </c>
      <c r="L66" s="28">
        <v>7154</v>
      </c>
      <c r="M66" s="28">
        <v>5873</v>
      </c>
      <c r="N66" s="28">
        <v>4621</v>
      </c>
      <c r="O66" s="28">
        <v>3415</v>
      </c>
      <c r="P66" s="28">
        <v>2381</v>
      </c>
      <c r="Q66" s="28">
        <v>1626</v>
      </c>
      <c r="R66" s="28">
        <v>1126</v>
      </c>
      <c r="S66" s="28">
        <v>953</v>
      </c>
      <c r="T66" s="25">
        <f t="shared" si="1"/>
        <v>159479</v>
      </c>
    </row>
    <row r="67" spans="1:20" ht="42.75">
      <c r="A67" s="29" t="s">
        <v>19</v>
      </c>
      <c r="B67" s="28">
        <v>10430</v>
      </c>
      <c r="C67" s="28">
        <v>40793</v>
      </c>
      <c r="D67" s="28">
        <v>50288</v>
      </c>
      <c r="E67" s="28">
        <v>51355</v>
      </c>
      <c r="F67" s="28">
        <v>49525</v>
      </c>
      <c r="G67" s="28">
        <v>44445</v>
      </c>
      <c r="H67" s="28">
        <v>40148</v>
      </c>
      <c r="I67" s="28">
        <v>37677</v>
      </c>
      <c r="J67" s="28">
        <v>34744</v>
      </c>
      <c r="K67" s="28">
        <v>30296</v>
      </c>
      <c r="L67" s="28">
        <v>25876</v>
      </c>
      <c r="M67" s="28">
        <v>22209</v>
      </c>
      <c r="N67" s="28">
        <v>18727</v>
      </c>
      <c r="O67" s="28">
        <v>14969</v>
      </c>
      <c r="P67" s="28">
        <v>11361</v>
      </c>
      <c r="Q67" s="28">
        <v>8355</v>
      </c>
      <c r="R67" s="28">
        <v>5761</v>
      </c>
      <c r="S67" s="28">
        <v>5544</v>
      </c>
      <c r="T67" s="25">
        <f t="shared" si="1"/>
        <v>502503</v>
      </c>
    </row>
    <row r="68" spans="1:20" ht="15">
      <c r="A68" s="29" t="s">
        <v>26</v>
      </c>
      <c r="B68" s="28">
        <v>8834</v>
      </c>
      <c r="C68" s="28">
        <v>35001</v>
      </c>
      <c r="D68" s="28">
        <v>43017</v>
      </c>
      <c r="E68" s="28">
        <v>40576</v>
      </c>
      <c r="F68" s="28">
        <v>36676</v>
      </c>
      <c r="G68" s="28">
        <v>33225</v>
      </c>
      <c r="H68" s="28">
        <v>30340</v>
      </c>
      <c r="I68" s="28">
        <v>27954</v>
      </c>
      <c r="J68" s="28">
        <v>25768</v>
      </c>
      <c r="K68" s="28">
        <v>23114</v>
      </c>
      <c r="L68" s="28">
        <v>20198</v>
      </c>
      <c r="M68" s="28">
        <v>17308</v>
      </c>
      <c r="N68" s="28">
        <v>14426</v>
      </c>
      <c r="O68" s="28">
        <v>11563</v>
      </c>
      <c r="P68" s="28">
        <v>8849</v>
      </c>
      <c r="Q68" s="28">
        <v>6406</v>
      </c>
      <c r="R68" s="28">
        <v>4366</v>
      </c>
      <c r="S68" s="28">
        <v>4990</v>
      </c>
      <c r="T68" s="25">
        <f t="shared" si="1"/>
        <v>392611</v>
      </c>
    </row>
    <row r="69" spans="1:20" ht="28.5">
      <c r="A69" s="29" t="s">
        <v>36</v>
      </c>
      <c r="B69" s="28">
        <v>990</v>
      </c>
      <c r="C69" s="28">
        <v>3893</v>
      </c>
      <c r="D69" s="28">
        <v>4702</v>
      </c>
      <c r="E69" s="28">
        <v>4517</v>
      </c>
      <c r="F69" s="28">
        <v>4399</v>
      </c>
      <c r="G69" s="28">
        <v>3921</v>
      </c>
      <c r="H69" s="28">
        <v>3178</v>
      </c>
      <c r="I69" s="28">
        <v>2617</v>
      </c>
      <c r="J69" s="28">
        <v>2340</v>
      </c>
      <c r="K69" s="28">
        <v>2131</v>
      </c>
      <c r="L69" s="28">
        <v>1904</v>
      </c>
      <c r="M69" s="28">
        <v>1636</v>
      </c>
      <c r="N69" s="28">
        <v>1360</v>
      </c>
      <c r="O69" s="28">
        <v>1086</v>
      </c>
      <c r="P69" s="28">
        <v>843</v>
      </c>
      <c r="Q69" s="28">
        <v>651</v>
      </c>
      <c r="R69" s="28">
        <v>463</v>
      </c>
      <c r="S69" s="28">
        <v>451</v>
      </c>
      <c r="T69" s="25">
        <f t="shared" si="1"/>
        <v>41082</v>
      </c>
    </row>
    <row r="70" spans="1:20">
      <c r="A70" s="30" t="s">
        <v>152</v>
      </c>
    </row>
  </sheetData>
  <mergeCells count="12">
    <mergeCell ref="A40:T40"/>
    <mergeCell ref="A42:A43"/>
    <mergeCell ref="B42:S42"/>
    <mergeCell ref="T42:T43"/>
    <mergeCell ref="A4:T4"/>
    <mergeCell ref="A39:T39"/>
    <mergeCell ref="A38:T38"/>
    <mergeCell ref="A3:T3"/>
    <mergeCell ref="A5:T5"/>
    <mergeCell ref="A7:A8"/>
    <mergeCell ref="B7:S7"/>
    <mergeCell ref="T7:T8"/>
  </mergeCells>
  <hyperlinks>
    <hyperlink ref="V7" location="ÍNDICE!A10" display="ÍNDICE"/>
    <hyperlink ref="V42" location="ÍNDICE!A6" display="ÍNDICE"/>
  </hyperlinks>
  <printOptions horizontalCentered="1"/>
  <pageMargins left="0.31496062992125984" right="0.31496062992125984" top="0.78740157480314965" bottom="0.35433070866141736" header="0.31496062992125984" footer="0"/>
  <pageSetup paperSize="9" scale="62" orientation="landscape" r:id="rId1"/>
  <headerFooter scaleWithDoc="0" alignWithMargins="0">
    <oddHeader>&amp;R&amp;"Arial,Negrita"Compendio estadístico 2013 - Población y migración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topLeftCell="F1" zoomScale="85" zoomScaleNormal="85" workbookViewId="0">
      <selection activeCell="V7" sqref="V7"/>
    </sheetView>
  </sheetViews>
  <sheetFormatPr baseColWidth="10" defaultRowHeight="14.25"/>
  <cols>
    <col min="1" max="1" width="17.42578125" style="17" customWidth="1"/>
    <col min="2" max="2" width="10.28515625" style="17" bestFit="1" customWidth="1"/>
    <col min="3" max="4" width="13" style="17" bestFit="1" customWidth="1"/>
    <col min="5" max="7" width="12.140625" style="17" bestFit="1" customWidth="1"/>
    <col min="8" max="10" width="12.5703125" style="17" bestFit="1" customWidth="1"/>
    <col min="11" max="11" width="13" style="17" bestFit="1" customWidth="1"/>
    <col min="12" max="12" width="10.7109375" style="17" bestFit="1" customWidth="1"/>
    <col min="13" max="13" width="11.140625" style="17" bestFit="1" customWidth="1"/>
    <col min="14" max="14" width="10.5703125" style="17" bestFit="1" customWidth="1"/>
    <col min="15" max="15" width="10.7109375" style="17" bestFit="1" customWidth="1"/>
    <col min="16" max="19" width="11.140625" style="17" bestFit="1" customWidth="1"/>
    <col min="20" max="20" width="14" style="17" bestFit="1" customWidth="1"/>
    <col min="21" max="21" width="7.7109375" style="17" customWidth="1"/>
    <col min="22" max="22" width="10.140625" style="17" bestFit="1" customWidth="1"/>
    <col min="23" max="23" width="9.28515625" style="17" bestFit="1" customWidth="1"/>
    <col min="24" max="24" width="9" style="17" customWidth="1"/>
    <col min="25" max="25" width="8.5703125" style="17" customWidth="1"/>
    <col min="26" max="16384" width="11.42578125" style="17"/>
  </cols>
  <sheetData>
    <row r="1" spans="1:22" ht="6" customHeight="1"/>
    <row r="2" spans="1:22" ht="15">
      <c r="A2" s="18" t="s">
        <v>79</v>
      </c>
    </row>
    <row r="3" spans="1:22" ht="15">
      <c r="A3" s="514" t="s">
        <v>169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1:22" ht="15">
      <c r="A4" s="514" t="s">
        <v>180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</row>
    <row r="5" spans="1:22">
      <c r="A5" s="515" t="s">
        <v>77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</row>
    <row r="6" spans="1:22" ht="22.5" customHeight="1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</row>
    <row r="7" spans="1:22" s="22" customFormat="1" ht="18.75" customHeight="1">
      <c r="A7" s="516" t="s">
        <v>58</v>
      </c>
      <c r="B7" s="518" t="s">
        <v>83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6" t="s">
        <v>44</v>
      </c>
      <c r="V7" s="179" t="s">
        <v>149</v>
      </c>
    </row>
    <row r="8" spans="1:22" ht="18" customHeight="1">
      <c r="A8" s="516"/>
      <c r="B8" s="21" t="s">
        <v>84</v>
      </c>
      <c r="C8" s="20" t="s">
        <v>85</v>
      </c>
      <c r="D8" s="20" t="s">
        <v>86</v>
      </c>
      <c r="E8" s="20" t="s">
        <v>87</v>
      </c>
      <c r="F8" s="20" t="s">
        <v>88</v>
      </c>
      <c r="G8" s="20" t="s">
        <v>89</v>
      </c>
      <c r="H8" s="20" t="s">
        <v>90</v>
      </c>
      <c r="I8" s="20" t="s">
        <v>91</v>
      </c>
      <c r="J8" s="21" t="s">
        <v>92</v>
      </c>
      <c r="K8" s="21" t="s">
        <v>93</v>
      </c>
      <c r="L8" s="21" t="s">
        <v>94</v>
      </c>
      <c r="M8" s="21" t="s">
        <v>95</v>
      </c>
      <c r="N8" s="21" t="s">
        <v>96</v>
      </c>
      <c r="O8" s="21" t="s">
        <v>97</v>
      </c>
      <c r="P8" s="21" t="s">
        <v>98</v>
      </c>
      <c r="Q8" s="21" t="s">
        <v>99</v>
      </c>
      <c r="R8" s="21" t="s">
        <v>100</v>
      </c>
      <c r="S8" s="21" t="s">
        <v>101</v>
      </c>
      <c r="T8" s="516"/>
    </row>
    <row r="9" spans="1:22" ht="15">
      <c r="A9" s="23" t="s">
        <v>66</v>
      </c>
      <c r="B9" s="25">
        <v>331139</v>
      </c>
      <c r="C9" s="25">
        <v>1326976</v>
      </c>
      <c r="D9" s="25">
        <v>1676535</v>
      </c>
      <c r="E9" s="25">
        <v>1682311</v>
      </c>
      <c r="F9" s="25">
        <v>1619198</v>
      </c>
      <c r="G9" s="25">
        <v>1515761</v>
      </c>
      <c r="H9" s="25">
        <v>1397212</v>
      </c>
      <c r="I9" s="25">
        <v>1287159</v>
      </c>
      <c r="J9" s="25">
        <v>1189296</v>
      </c>
      <c r="K9" s="25">
        <v>1076995</v>
      </c>
      <c r="L9" s="25">
        <v>951067</v>
      </c>
      <c r="M9" s="25">
        <v>833293</v>
      </c>
      <c r="N9" s="25">
        <v>719133</v>
      </c>
      <c r="O9" s="25">
        <v>594271</v>
      </c>
      <c r="P9" s="25">
        <v>465854</v>
      </c>
      <c r="Q9" s="25">
        <v>347342</v>
      </c>
      <c r="R9" s="25">
        <v>240977</v>
      </c>
      <c r="S9" s="25">
        <v>256124</v>
      </c>
      <c r="T9" s="25">
        <v>17510643</v>
      </c>
    </row>
    <row r="10" spans="1:22" ht="15">
      <c r="A10" s="26" t="s">
        <v>9</v>
      </c>
      <c r="B10" s="28">
        <v>15800</v>
      </c>
      <c r="C10" s="28">
        <v>63446</v>
      </c>
      <c r="D10" s="28">
        <v>80520</v>
      </c>
      <c r="E10" s="28">
        <v>79255</v>
      </c>
      <c r="F10" s="28">
        <v>79071</v>
      </c>
      <c r="G10" s="28">
        <v>80034</v>
      </c>
      <c r="H10" s="28">
        <v>78511</v>
      </c>
      <c r="I10" s="28">
        <v>71863</v>
      </c>
      <c r="J10" s="28">
        <v>62346</v>
      </c>
      <c r="K10" s="28">
        <v>52451</v>
      </c>
      <c r="L10" s="28">
        <v>44289</v>
      </c>
      <c r="M10" s="28">
        <v>38514</v>
      </c>
      <c r="N10" s="28">
        <v>33703</v>
      </c>
      <c r="O10" s="28">
        <v>28590</v>
      </c>
      <c r="P10" s="28">
        <v>23386</v>
      </c>
      <c r="Q10" s="28">
        <v>18619</v>
      </c>
      <c r="R10" s="28">
        <v>13953</v>
      </c>
      <c r="S10" s="28">
        <v>17043</v>
      </c>
      <c r="T10" s="25">
        <f>SUM(B10:S10)</f>
        <v>881394</v>
      </c>
    </row>
    <row r="11" spans="1:22" ht="15">
      <c r="A11" s="26" t="s">
        <v>57</v>
      </c>
      <c r="B11" s="28">
        <v>4292</v>
      </c>
      <c r="C11" s="28">
        <v>18425</v>
      </c>
      <c r="D11" s="28">
        <v>24452</v>
      </c>
      <c r="E11" s="28">
        <v>23800</v>
      </c>
      <c r="F11" s="28">
        <v>20923</v>
      </c>
      <c r="G11" s="28">
        <v>17333</v>
      </c>
      <c r="H11" s="28">
        <v>14198</v>
      </c>
      <c r="I11" s="28">
        <v>12373</v>
      </c>
      <c r="J11" s="28">
        <v>11205</v>
      </c>
      <c r="K11" s="28">
        <v>10272</v>
      </c>
      <c r="L11" s="28">
        <v>9489</v>
      </c>
      <c r="M11" s="28">
        <v>8788</v>
      </c>
      <c r="N11" s="28">
        <v>7933</v>
      </c>
      <c r="O11" s="28">
        <v>6882</v>
      </c>
      <c r="P11" s="28">
        <v>5888</v>
      </c>
      <c r="Q11" s="28">
        <v>5096</v>
      </c>
      <c r="R11" s="28">
        <v>4066</v>
      </c>
      <c r="S11" s="28">
        <v>4518</v>
      </c>
      <c r="T11" s="25">
        <f t="shared" ref="T11:T34" si="0">SUM(B11:S11)</f>
        <v>209933</v>
      </c>
    </row>
    <row r="12" spans="1:22" ht="15">
      <c r="A12" s="26" t="s">
        <v>11</v>
      </c>
      <c r="B12" s="28">
        <v>5551</v>
      </c>
      <c r="C12" s="28">
        <v>23032</v>
      </c>
      <c r="D12" s="28">
        <v>29485</v>
      </c>
      <c r="E12" s="28">
        <v>28736</v>
      </c>
      <c r="F12" s="28">
        <v>27102</v>
      </c>
      <c r="G12" s="28">
        <v>25791</v>
      </c>
      <c r="H12" s="28">
        <v>24049</v>
      </c>
      <c r="I12" s="28">
        <v>21022</v>
      </c>
      <c r="J12" s="28">
        <v>17315</v>
      </c>
      <c r="K12" s="28">
        <v>14217</v>
      </c>
      <c r="L12" s="28">
        <v>12179</v>
      </c>
      <c r="M12" s="28">
        <v>10830</v>
      </c>
      <c r="N12" s="28">
        <v>9672</v>
      </c>
      <c r="O12" s="28">
        <v>8405</v>
      </c>
      <c r="P12" s="28">
        <v>7181</v>
      </c>
      <c r="Q12" s="28">
        <v>6114</v>
      </c>
      <c r="R12" s="28">
        <v>4862</v>
      </c>
      <c r="S12" s="28">
        <v>5853</v>
      </c>
      <c r="T12" s="25">
        <f t="shared" si="0"/>
        <v>281396</v>
      </c>
    </row>
    <row r="13" spans="1:22" ht="15">
      <c r="A13" s="26" t="s">
        <v>12</v>
      </c>
      <c r="B13" s="28">
        <v>3236</v>
      </c>
      <c r="C13" s="28">
        <v>13192</v>
      </c>
      <c r="D13" s="28">
        <v>17044</v>
      </c>
      <c r="E13" s="28">
        <v>17574</v>
      </c>
      <c r="F13" s="28">
        <v>17041</v>
      </c>
      <c r="G13" s="28">
        <v>15396</v>
      </c>
      <c r="H13" s="28">
        <v>13905</v>
      </c>
      <c r="I13" s="28">
        <v>13235</v>
      </c>
      <c r="J13" s="28">
        <v>12588</v>
      </c>
      <c r="K13" s="28">
        <v>11656</v>
      </c>
      <c r="L13" s="28">
        <v>10707</v>
      </c>
      <c r="M13" s="28">
        <v>9594</v>
      </c>
      <c r="N13" s="28">
        <v>8092</v>
      </c>
      <c r="O13" s="28">
        <v>6529</v>
      </c>
      <c r="P13" s="28">
        <v>5331</v>
      </c>
      <c r="Q13" s="28">
        <v>4424</v>
      </c>
      <c r="R13" s="28">
        <v>3435</v>
      </c>
      <c r="S13" s="28">
        <v>3890</v>
      </c>
      <c r="T13" s="25">
        <f t="shared" si="0"/>
        <v>186869</v>
      </c>
    </row>
    <row r="14" spans="1:22" ht="15">
      <c r="A14" s="26" t="s">
        <v>13</v>
      </c>
      <c r="B14" s="28">
        <v>10304</v>
      </c>
      <c r="C14" s="28">
        <v>41358</v>
      </c>
      <c r="D14" s="28">
        <v>52174</v>
      </c>
      <c r="E14" s="28">
        <v>51614</v>
      </c>
      <c r="F14" s="28">
        <v>47705</v>
      </c>
      <c r="G14" s="28">
        <v>42660</v>
      </c>
      <c r="H14" s="28">
        <v>37826</v>
      </c>
      <c r="I14" s="28">
        <v>33851</v>
      </c>
      <c r="J14" s="28">
        <v>30388</v>
      </c>
      <c r="K14" s="28">
        <v>26840</v>
      </c>
      <c r="L14" s="28">
        <v>23300</v>
      </c>
      <c r="M14" s="28">
        <v>20099</v>
      </c>
      <c r="N14" s="28">
        <v>17277</v>
      </c>
      <c r="O14" s="28">
        <v>14606</v>
      </c>
      <c r="P14" s="28">
        <v>12206</v>
      </c>
      <c r="Q14" s="28">
        <v>10100</v>
      </c>
      <c r="R14" s="28">
        <v>7812</v>
      </c>
      <c r="S14" s="28">
        <v>8596</v>
      </c>
      <c r="T14" s="25">
        <f t="shared" si="0"/>
        <v>488716</v>
      </c>
    </row>
    <row r="15" spans="1:22" ht="15">
      <c r="A15" s="29" t="s">
        <v>14</v>
      </c>
      <c r="B15" s="28">
        <v>9762</v>
      </c>
      <c r="C15" s="28">
        <v>39510</v>
      </c>
      <c r="D15" s="28">
        <v>51258</v>
      </c>
      <c r="E15" s="28">
        <v>52654</v>
      </c>
      <c r="F15" s="28">
        <v>50526</v>
      </c>
      <c r="G15" s="28">
        <v>46858</v>
      </c>
      <c r="H15" s="28">
        <v>41976</v>
      </c>
      <c r="I15" s="28">
        <v>36771</v>
      </c>
      <c r="J15" s="28">
        <v>32127</v>
      </c>
      <c r="K15" s="28">
        <v>28192</v>
      </c>
      <c r="L15" s="28">
        <v>25020</v>
      </c>
      <c r="M15" s="28">
        <v>22575</v>
      </c>
      <c r="N15" s="28">
        <v>20260</v>
      </c>
      <c r="O15" s="28">
        <v>17841</v>
      </c>
      <c r="P15" s="28">
        <v>15412</v>
      </c>
      <c r="Q15" s="28">
        <v>12857</v>
      </c>
      <c r="R15" s="28">
        <v>9787</v>
      </c>
      <c r="S15" s="28">
        <v>10618</v>
      </c>
      <c r="T15" s="25">
        <f t="shared" si="0"/>
        <v>524004</v>
      </c>
    </row>
    <row r="16" spans="1:22" ht="15">
      <c r="A16" s="29" t="s">
        <v>21</v>
      </c>
      <c r="B16" s="28">
        <v>12464</v>
      </c>
      <c r="C16" s="28">
        <v>49980</v>
      </c>
      <c r="D16" s="28">
        <v>64564</v>
      </c>
      <c r="E16" s="28">
        <v>66818</v>
      </c>
      <c r="F16" s="28">
        <v>65473</v>
      </c>
      <c r="G16" s="28">
        <v>61373</v>
      </c>
      <c r="H16" s="28">
        <v>57022</v>
      </c>
      <c r="I16" s="28">
        <v>53742</v>
      </c>
      <c r="J16" s="28">
        <v>50605</v>
      </c>
      <c r="K16" s="28">
        <v>46160</v>
      </c>
      <c r="L16" s="28">
        <v>41081</v>
      </c>
      <c r="M16" s="28">
        <v>36181</v>
      </c>
      <c r="N16" s="28">
        <v>31062</v>
      </c>
      <c r="O16" s="28">
        <v>25374</v>
      </c>
      <c r="P16" s="28">
        <v>19633</v>
      </c>
      <c r="Q16" s="28">
        <v>14384</v>
      </c>
      <c r="R16" s="28">
        <v>9727</v>
      </c>
      <c r="S16" s="28">
        <v>10108</v>
      </c>
      <c r="T16" s="25">
        <f t="shared" si="0"/>
        <v>715751</v>
      </c>
    </row>
    <row r="17" spans="1:20" ht="15">
      <c r="A17" s="29" t="s">
        <v>22</v>
      </c>
      <c r="B17" s="28">
        <v>13211</v>
      </c>
      <c r="C17" s="28">
        <v>53529</v>
      </c>
      <c r="D17" s="28">
        <v>68484</v>
      </c>
      <c r="E17" s="28">
        <v>68217</v>
      </c>
      <c r="F17" s="28">
        <v>61592</v>
      </c>
      <c r="G17" s="28">
        <v>52009</v>
      </c>
      <c r="H17" s="28">
        <v>43843</v>
      </c>
      <c r="I17" s="28">
        <v>38917</v>
      </c>
      <c r="J17" s="28">
        <v>35491</v>
      </c>
      <c r="K17" s="28">
        <v>31465</v>
      </c>
      <c r="L17" s="28">
        <v>27277</v>
      </c>
      <c r="M17" s="28">
        <v>23828</v>
      </c>
      <c r="N17" s="28">
        <v>20676</v>
      </c>
      <c r="O17" s="28">
        <v>17179</v>
      </c>
      <c r="P17" s="28">
        <v>13333</v>
      </c>
      <c r="Q17" s="28">
        <v>9665</v>
      </c>
      <c r="R17" s="28">
        <v>6440</v>
      </c>
      <c r="S17" s="28">
        <v>5927</v>
      </c>
      <c r="T17" s="25">
        <f t="shared" si="0"/>
        <v>591083</v>
      </c>
    </row>
    <row r="18" spans="1:20" ht="15">
      <c r="A18" s="26" t="s">
        <v>23</v>
      </c>
      <c r="B18" s="28">
        <v>79528</v>
      </c>
      <c r="C18" s="28">
        <v>317607</v>
      </c>
      <c r="D18" s="28">
        <v>401063</v>
      </c>
      <c r="E18" s="28">
        <v>404765</v>
      </c>
      <c r="F18" s="28">
        <v>393198</v>
      </c>
      <c r="G18" s="28">
        <v>373271</v>
      </c>
      <c r="H18" s="28">
        <v>348362</v>
      </c>
      <c r="I18" s="28">
        <v>325838</v>
      </c>
      <c r="J18" s="28">
        <v>308666</v>
      </c>
      <c r="K18" s="28">
        <v>286129</v>
      </c>
      <c r="L18" s="28">
        <v>255367</v>
      </c>
      <c r="M18" s="28">
        <v>224339</v>
      </c>
      <c r="N18" s="28">
        <v>194176</v>
      </c>
      <c r="O18" s="28">
        <v>159616</v>
      </c>
      <c r="P18" s="28">
        <v>121380</v>
      </c>
      <c r="Q18" s="28">
        <v>84984</v>
      </c>
      <c r="R18" s="28">
        <v>54421</v>
      </c>
      <c r="S18" s="28">
        <v>54724</v>
      </c>
      <c r="T18" s="25">
        <f t="shared" si="0"/>
        <v>4387434</v>
      </c>
    </row>
    <row r="19" spans="1:20" ht="15">
      <c r="A19" s="26" t="s">
        <v>15</v>
      </c>
      <c r="B19" s="28">
        <v>8963</v>
      </c>
      <c r="C19" s="28">
        <v>35615</v>
      </c>
      <c r="D19" s="28">
        <v>44771</v>
      </c>
      <c r="E19" s="28">
        <v>46040</v>
      </c>
      <c r="F19" s="28">
        <v>46040</v>
      </c>
      <c r="G19" s="28">
        <v>42447</v>
      </c>
      <c r="H19" s="28">
        <v>37842</v>
      </c>
      <c r="I19" s="28">
        <v>34089</v>
      </c>
      <c r="J19" s="28">
        <v>30899</v>
      </c>
      <c r="K19" s="28">
        <v>27694</v>
      </c>
      <c r="L19" s="28">
        <v>24840</v>
      </c>
      <c r="M19" s="28">
        <v>22216</v>
      </c>
      <c r="N19" s="28">
        <v>19144</v>
      </c>
      <c r="O19" s="28">
        <v>15742</v>
      </c>
      <c r="P19" s="28">
        <v>12829</v>
      </c>
      <c r="Q19" s="28">
        <v>10424</v>
      </c>
      <c r="R19" s="28">
        <v>7877</v>
      </c>
      <c r="S19" s="28">
        <v>8785</v>
      </c>
      <c r="T19" s="25">
        <f t="shared" si="0"/>
        <v>476257</v>
      </c>
    </row>
    <row r="20" spans="1:20" ht="15">
      <c r="A20" s="26" t="s">
        <v>16</v>
      </c>
      <c r="B20" s="28">
        <v>9923</v>
      </c>
      <c r="C20" s="28">
        <v>39700</v>
      </c>
      <c r="D20" s="28">
        <v>50056</v>
      </c>
      <c r="E20" s="28">
        <v>50557</v>
      </c>
      <c r="F20" s="28">
        <v>49754</v>
      </c>
      <c r="G20" s="28">
        <v>46268</v>
      </c>
      <c r="H20" s="28">
        <v>41031</v>
      </c>
      <c r="I20" s="28">
        <v>36118</v>
      </c>
      <c r="J20" s="28">
        <v>32027</v>
      </c>
      <c r="K20" s="28">
        <v>28129</v>
      </c>
      <c r="L20" s="28">
        <v>24831</v>
      </c>
      <c r="M20" s="28">
        <v>22614</v>
      </c>
      <c r="N20" s="28">
        <v>20750</v>
      </c>
      <c r="O20" s="28">
        <v>18396</v>
      </c>
      <c r="P20" s="28">
        <v>15666</v>
      </c>
      <c r="Q20" s="28">
        <v>12921</v>
      </c>
      <c r="R20" s="28">
        <v>10038</v>
      </c>
      <c r="S20" s="28">
        <v>12375</v>
      </c>
      <c r="T20" s="25">
        <f t="shared" si="0"/>
        <v>521154</v>
      </c>
    </row>
    <row r="21" spans="1:20" ht="15">
      <c r="A21" s="29" t="s">
        <v>24</v>
      </c>
      <c r="B21" s="28">
        <v>18819</v>
      </c>
      <c r="C21" s="28">
        <v>74893</v>
      </c>
      <c r="D21" s="28">
        <v>94398</v>
      </c>
      <c r="E21" s="28">
        <v>95535</v>
      </c>
      <c r="F21" s="28">
        <v>90285</v>
      </c>
      <c r="G21" s="28">
        <v>80784</v>
      </c>
      <c r="H21" s="28">
        <v>70912</v>
      </c>
      <c r="I21" s="28">
        <v>63522</v>
      </c>
      <c r="J21" s="28">
        <v>59014</v>
      </c>
      <c r="K21" s="28">
        <v>54671</v>
      </c>
      <c r="L21" s="28">
        <v>49211</v>
      </c>
      <c r="M21" s="28">
        <v>43020</v>
      </c>
      <c r="N21" s="28">
        <v>36435</v>
      </c>
      <c r="O21" s="28">
        <v>29447</v>
      </c>
      <c r="P21" s="28">
        <v>22602</v>
      </c>
      <c r="Q21" s="28">
        <v>16399</v>
      </c>
      <c r="R21" s="28">
        <v>10975</v>
      </c>
      <c r="S21" s="28">
        <v>10841</v>
      </c>
      <c r="T21" s="25">
        <f t="shared" si="0"/>
        <v>921763</v>
      </c>
    </row>
    <row r="22" spans="1:20" ht="15">
      <c r="A22" s="26" t="s">
        <v>25</v>
      </c>
      <c r="B22" s="28">
        <v>28577</v>
      </c>
      <c r="C22" s="28">
        <v>115815</v>
      </c>
      <c r="D22" s="28">
        <v>150056</v>
      </c>
      <c r="E22" s="28">
        <v>154877</v>
      </c>
      <c r="F22" s="28">
        <v>150874</v>
      </c>
      <c r="G22" s="28">
        <v>137645</v>
      </c>
      <c r="H22" s="28">
        <v>120086</v>
      </c>
      <c r="I22" s="28">
        <v>107410</v>
      </c>
      <c r="J22" s="28">
        <v>100093</v>
      </c>
      <c r="K22" s="28">
        <v>93596</v>
      </c>
      <c r="L22" s="28">
        <v>85968</v>
      </c>
      <c r="M22" s="28">
        <v>76748</v>
      </c>
      <c r="N22" s="28">
        <v>65987</v>
      </c>
      <c r="O22" s="28">
        <v>54595</v>
      </c>
      <c r="P22" s="28">
        <v>43055</v>
      </c>
      <c r="Q22" s="28">
        <v>31629</v>
      </c>
      <c r="R22" s="28">
        <v>21456</v>
      </c>
      <c r="S22" s="28">
        <v>23612</v>
      </c>
      <c r="T22" s="25">
        <f t="shared" si="0"/>
        <v>1562079</v>
      </c>
    </row>
    <row r="23" spans="1:20" ht="28.5">
      <c r="A23" s="29" t="s">
        <v>28</v>
      </c>
      <c r="B23" s="28">
        <v>4842</v>
      </c>
      <c r="C23" s="28">
        <v>19619</v>
      </c>
      <c r="D23" s="28">
        <v>24799</v>
      </c>
      <c r="E23" s="28">
        <v>24241</v>
      </c>
      <c r="F23" s="28">
        <v>21653</v>
      </c>
      <c r="G23" s="28">
        <v>18258</v>
      </c>
      <c r="H23" s="28">
        <v>15569</v>
      </c>
      <c r="I23" s="28">
        <v>13406</v>
      </c>
      <c r="J23" s="28">
        <v>11230</v>
      </c>
      <c r="K23" s="28">
        <v>9194</v>
      </c>
      <c r="L23" s="28">
        <v>7739</v>
      </c>
      <c r="M23" s="28">
        <v>6663</v>
      </c>
      <c r="N23" s="28">
        <v>5600</v>
      </c>
      <c r="O23" s="28">
        <v>4407</v>
      </c>
      <c r="P23" s="28">
        <v>3335</v>
      </c>
      <c r="Q23" s="28">
        <v>2522</v>
      </c>
      <c r="R23" s="28">
        <v>1800</v>
      </c>
      <c r="S23" s="28">
        <v>1658</v>
      </c>
      <c r="T23" s="25">
        <f t="shared" si="0"/>
        <v>196535</v>
      </c>
    </row>
    <row r="24" spans="1:20" ht="15">
      <c r="A24" s="29" t="s">
        <v>29</v>
      </c>
      <c r="B24" s="28">
        <v>3361</v>
      </c>
      <c r="C24" s="28">
        <v>13105</v>
      </c>
      <c r="D24" s="28">
        <v>15790</v>
      </c>
      <c r="E24" s="28">
        <v>15326</v>
      </c>
      <c r="F24" s="28">
        <v>14307</v>
      </c>
      <c r="G24" s="28">
        <v>12034</v>
      </c>
      <c r="H24" s="28">
        <v>10190</v>
      </c>
      <c r="I24" s="28">
        <v>9123</v>
      </c>
      <c r="J24" s="28">
        <v>8214</v>
      </c>
      <c r="K24" s="28">
        <v>7135</v>
      </c>
      <c r="L24" s="28">
        <v>5986</v>
      </c>
      <c r="M24" s="28">
        <v>5012</v>
      </c>
      <c r="N24" s="28">
        <v>4167</v>
      </c>
      <c r="O24" s="28">
        <v>3315</v>
      </c>
      <c r="P24" s="28">
        <v>2482</v>
      </c>
      <c r="Q24" s="28">
        <v>1824</v>
      </c>
      <c r="R24" s="28">
        <v>1252</v>
      </c>
      <c r="S24" s="28">
        <v>1082</v>
      </c>
      <c r="T24" s="25">
        <f t="shared" si="0"/>
        <v>133705</v>
      </c>
    </row>
    <row r="25" spans="1:20" ht="15">
      <c r="A25" s="26" t="s">
        <v>30</v>
      </c>
      <c r="B25" s="28">
        <v>2659</v>
      </c>
      <c r="C25" s="28">
        <v>10464</v>
      </c>
      <c r="D25" s="28">
        <v>12752</v>
      </c>
      <c r="E25" s="28">
        <v>12403</v>
      </c>
      <c r="F25" s="28">
        <v>11970</v>
      </c>
      <c r="G25" s="28">
        <v>10896</v>
      </c>
      <c r="H25" s="28">
        <v>9648</v>
      </c>
      <c r="I25" s="28">
        <v>8430</v>
      </c>
      <c r="J25" s="28">
        <v>7272</v>
      </c>
      <c r="K25" s="28">
        <v>6196</v>
      </c>
      <c r="L25" s="28">
        <v>5189</v>
      </c>
      <c r="M25" s="28">
        <v>4258</v>
      </c>
      <c r="N25" s="28">
        <v>3475</v>
      </c>
      <c r="O25" s="28">
        <v>2797</v>
      </c>
      <c r="P25" s="28">
        <v>2155</v>
      </c>
      <c r="Q25" s="28">
        <v>1588</v>
      </c>
      <c r="R25" s="28">
        <v>1068</v>
      </c>
      <c r="S25" s="28">
        <v>982</v>
      </c>
      <c r="T25" s="25">
        <f t="shared" si="0"/>
        <v>114202</v>
      </c>
    </row>
    <row r="26" spans="1:20" ht="15">
      <c r="A26" s="26" t="s">
        <v>17</v>
      </c>
      <c r="B26" s="28">
        <v>57062</v>
      </c>
      <c r="C26" s="28">
        <v>226357</v>
      </c>
      <c r="D26" s="28">
        <v>279785</v>
      </c>
      <c r="E26" s="28">
        <v>278261</v>
      </c>
      <c r="F26" s="28">
        <v>273840</v>
      </c>
      <c r="G26" s="28">
        <v>272063</v>
      </c>
      <c r="H26" s="28">
        <v>266620</v>
      </c>
      <c r="I26" s="28">
        <v>253215</v>
      </c>
      <c r="J26" s="28">
        <v>238213</v>
      </c>
      <c r="K26" s="28">
        <v>217849</v>
      </c>
      <c r="L26" s="28">
        <v>190220</v>
      </c>
      <c r="M26" s="28">
        <v>164521</v>
      </c>
      <c r="N26" s="28">
        <v>141752</v>
      </c>
      <c r="O26" s="28">
        <v>116834</v>
      </c>
      <c r="P26" s="28">
        <v>90692</v>
      </c>
      <c r="Q26" s="28">
        <v>66774</v>
      </c>
      <c r="R26" s="28">
        <v>45740</v>
      </c>
      <c r="S26" s="28">
        <v>48435</v>
      </c>
      <c r="T26" s="25">
        <f t="shared" si="0"/>
        <v>3228233</v>
      </c>
    </row>
    <row r="27" spans="1:20" ht="12.75" customHeight="1">
      <c r="A27" s="29" t="s">
        <v>18</v>
      </c>
      <c r="B27" s="28">
        <v>10111</v>
      </c>
      <c r="C27" s="28">
        <v>40682</v>
      </c>
      <c r="D27" s="28">
        <v>51728</v>
      </c>
      <c r="E27" s="28">
        <v>52133</v>
      </c>
      <c r="F27" s="28">
        <v>51251</v>
      </c>
      <c r="G27" s="28">
        <v>49465</v>
      </c>
      <c r="H27" s="28">
        <v>47549</v>
      </c>
      <c r="I27" s="28">
        <v>45309</v>
      </c>
      <c r="J27" s="28">
        <v>42014</v>
      </c>
      <c r="K27" s="28">
        <v>37709</v>
      </c>
      <c r="L27" s="28">
        <v>33204</v>
      </c>
      <c r="M27" s="28">
        <v>29233</v>
      </c>
      <c r="N27" s="28">
        <v>25416</v>
      </c>
      <c r="O27" s="28">
        <v>21352</v>
      </c>
      <c r="P27" s="28">
        <v>17458</v>
      </c>
      <c r="Q27" s="28">
        <v>14003</v>
      </c>
      <c r="R27" s="28">
        <v>10505</v>
      </c>
      <c r="S27" s="28">
        <v>11478</v>
      </c>
      <c r="T27" s="25">
        <f t="shared" si="0"/>
        <v>590600</v>
      </c>
    </row>
    <row r="28" spans="1:20" ht="28.5">
      <c r="A28" s="29" t="s">
        <v>31</v>
      </c>
      <c r="B28" s="28">
        <v>2837</v>
      </c>
      <c r="C28" s="28">
        <v>11677</v>
      </c>
      <c r="D28" s="28">
        <v>14735</v>
      </c>
      <c r="E28" s="28">
        <v>13785</v>
      </c>
      <c r="F28" s="28">
        <v>12378</v>
      </c>
      <c r="G28" s="28">
        <v>10881</v>
      </c>
      <c r="H28" s="28">
        <v>9611</v>
      </c>
      <c r="I28" s="28">
        <v>8515</v>
      </c>
      <c r="J28" s="28">
        <v>7262</v>
      </c>
      <c r="K28" s="28">
        <v>5978</v>
      </c>
      <c r="L28" s="28">
        <v>5091</v>
      </c>
      <c r="M28" s="28">
        <v>4463</v>
      </c>
      <c r="N28" s="28">
        <v>3767</v>
      </c>
      <c r="O28" s="28">
        <v>3001</v>
      </c>
      <c r="P28" s="28">
        <v>2310</v>
      </c>
      <c r="Q28" s="28">
        <v>1727</v>
      </c>
      <c r="R28" s="28">
        <v>1213</v>
      </c>
      <c r="S28" s="28">
        <v>1185</v>
      </c>
      <c r="T28" s="25">
        <f t="shared" si="0"/>
        <v>120416</v>
      </c>
    </row>
    <row r="29" spans="1:20" ht="15">
      <c r="A29" s="29" t="s">
        <v>35</v>
      </c>
      <c r="B29" s="28">
        <v>631</v>
      </c>
      <c r="C29" s="28">
        <v>2610</v>
      </c>
      <c r="D29" s="28">
        <v>3312</v>
      </c>
      <c r="E29" s="28">
        <v>3037</v>
      </c>
      <c r="F29" s="28">
        <v>2694</v>
      </c>
      <c r="G29" s="28">
        <v>2522</v>
      </c>
      <c r="H29" s="28">
        <v>2568</v>
      </c>
      <c r="I29" s="28">
        <v>2669</v>
      </c>
      <c r="J29" s="28">
        <v>2550</v>
      </c>
      <c r="K29" s="28">
        <v>2265</v>
      </c>
      <c r="L29" s="28">
        <v>2027</v>
      </c>
      <c r="M29" s="28">
        <v>1796</v>
      </c>
      <c r="N29" s="28">
        <v>1469</v>
      </c>
      <c r="O29" s="28">
        <v>1077</v>
      </c>
      <c r="P29" s="28">
        <v>739</v>
      </c>
      <c r="Q29" s="28">
        <v>476</v>
      </c>
      <c r="R29" s="28">
        <v>298</v>
      </c>
      <c r="S29" s="28">
        <v>302</v>
      </c>
      <c r="T29" s="25">
        <f t="shared" si="0"/>
        <v>33042</v>
      </c>
    </row>
    <row r="30" spans="1:20" ht="15">
      <c r="A30" s="26" t="s">
        <v>32</v>
      </c>
      <c r="B30" s="28">
        <v>4958</v>
      </c>
      <c r="C30" s="28">
        <v>20009</v>
      </c>
      <c r="D30" s="28">
        <v>25051</v>
      </c>
      <c r="E30" s="28">
        <v>24437</v>
      </c>
      <c r="F30" s="28">
        <v>23019</v>
      </c>
      <c r="G30" s="28">
        <v>20795</v>
      </c>
      <c r="H30" s="28">
        <v>18859</v>
      </c>
      <c r="I30" s="28">
        <v>17495</v>
      </c>
      <c r="J30" s="28">
        <v>15826</v>
      </c>
      <c r="K30" s="28">
        <v>13673</v>
      </c>
      <c r="L30" s="28">
        <v>11593</v>
      </c>
      <c r="M30" s="28">
        <v>9771</v>
      </c>
      <c r="N30" s="28">
        <v>7934</v>
      </c>
      <c r="O30" s="28">
        <v>5982</v>
      </c>
      <c r="P30" s="28">
        <v>4273</v>
      </c>
      <c r="Q30" s="28">
        <v>3028</v>
      </c>
      <c r="R30" s="28">
        <v>2064</v>
      </c>
      <c r="S30" s="28">
        <v>1736</v>
      </c>
      <c r="T30" s="25">
        <f t="shared" si="0"/>
        <v>230503</v>
      </c>
    </row>
    <row r="31" spans="1:20" ht="15">
      <c r="A31" s="26" t="s">
        <v>33</v>
      </c>
      <c r="B31" s="28">
        <v>3821</v>
      </c>
      <c r="C31" s="28">
        <v>15800</v>
      </c>
      <c r="D31" s="28">
        <v>20918</v>
      </c>
      <c r="E31" s="28">
        <v>20307</v>
      </c>
      <c r="F31" s="28">
        <v>16130</v>
      </c>
      <c r="G31" s="28">
        <v>13766</v>
      </c>
      <c r="H31" s="28">
        <v>12216</v>
      </c>
      <c r="I31" s="28">
        <v>11290</v>
      </c>
      <c r="J31" s="28">
        <v>10186</v>
      </c>
      <c r="K31" s="28">
        <v>8780</v>
      </c>
      <c r="L31" s="28">
        <v>7352</v>
      </c>
      <c r="M31" s="28">
        <v>6051</v>
      </c>
      <c r="N31" s="28">
        <v>4789</v>
      </c>
      <c r="O31" s="28">
        <v>3569</v>
      </c>
      <c r="P31" s="28">
        <v>2492</v>
      </c>
      <c r="Q31" s="28">
        <v>1690</v>
      </c>
      <c r="R31" s="28">
        <v>1164</v>
      </c>
      <c r="S31" s="28">
        <v>1017</v>
      </c>
      <c r="T31" s="25">
        <f t="shared" si="0"/>
        <v>161338</v>
      </c>
    </row>
    <row r="32" spans="1:20" ht="42.75">
      <c r="A32" s="29" t="s">
        <v>19</v>
      </c>
      <c r="B32" s="28">
        <v>10435</v>
      </c>
      <c r="C32" s="28">
        <v>40828</v>
      </c>
      <c r="D32" s="28">
        <v>50356</v>
      </c>
      <c r="E32" s="28">
        <v>51217</v>
      </c>
      <c r="F32" s="28">
        <v>50119</v>
      </c>
      <c r="G32" s="28">
        <v>45249</v>
      </c>
      <c r="H32" s="28">
        <v>40815</v>
      </c>
      <c r="I32" s="28">
        <v>38258</v>
      </c>
      <c r="J32" s="28">
        <v>35579</v>
      </c>
      <c r="K32" s="28">
        <v>31280</v>
      </c>
      <c r="L32" s="28">
        <v>26673</v>
      </c>
      <c r="M32" s="28">
        <v>22860</v>
      </c>
      <c r="N32" s="28">
        <v>19375</v>
      </c>
      <c r="O32" s="28">
        <v>15617</v>
      </c>
      <c r="P32" s="28">
        <v>11901</v>
      </c>
      <c r="Q32" s="28">
        <v>8731</v>
      </c>
      <c r="R32" s="28">
        <v>6032</v>
      </c>
      <c r="S32" s="28">
        <v>5826</v>
      </c>
      <c r="T32" s="25">
        <f t="shared" si="0"/>
        <v>511151</v>
      </c>
    </row>
    <row r="33" spans="1:20" ht="15">
      <c r="A33" s="26" t="s">
        <v>26</v>
      </c>
      <c r="B33" s="28">
        <v>8897</v>
      </c>
      <c r="C33" s="28">
        <v>35245</v>
      </c>
      <c r="D33" s="28">
        <v>43330</v>
      </c>
      <c r="E33" s="28">
        <v>41383</v>
      </c>
      <c r="F33" s="28">
        <v>37487</v>
      </c>
      <c r="G33" s="28">
        <v>33944</v>
      </c>
      <c r="H33" s="28">
        <v>30981</v>
      </c>
      <c r="I33" s="28">
        <v>28472</v>
      </c>
      <c r="J33" s="28">
        <v>26305</v>
      </c>
      <c r="K33" s="28">
        <v>23715</v>
      </c>
      <c r="L33" s="28">
        <v>20803</v>
      </c>
      <c r="M33" s="28">
        <v>17867</v>
      </c>
      <c r="N33" s="28">
        <v>14971</v>
      </c>
      <c r="O33" s="28">
        <v>12070</v>
      </c>
      <c r="P33" s="28">
        <v>9281</v>
      </c>
      <c r="Q33" s="28">
        <v>6730</v>
      </c>
      <c r="R33" s="28">
        <v>4561</v>
      </c>
      <c r="S33" s="28">
        <v>5136</v>
      </c>
      <c r="T33" s="25">
        <f t="shared" si="0"/>
        <v>401178</v>
      </c>
    </row>
    <row r="34" spans="1:20" ht="28.5">
      <c r="A34" s="29" t="s">
        <v>36</v>
      </c>
      <c r="B34" s="28">
        <v>993</v>
      </c>
      <c r="C34" s="28">
        <v>3916</v>
      </c>
      <c r="D34" s="28">
        <v>4742</v>
      </c>
      <c r="E34" s="28">
        <v>4540</v>
      </c>
      <c r="F34" s="28">
        <v>4443</v>
      </c>
      <c r="G34" s="28">
        <v>4047</v>
      </c>
      <c r="H34" s="28">
        <v>3322</v>
      </c>
      <c r="I34" s="28">
        <v>2700</v>
      </c>
      <c r="J34" s="28">
        <v>2383</v>
      </c>
      <c r="K34" s="28">
        <v>2168</v>
      </c>
      <c r="L34" s="28">
        <v>1948</v>
      </c>
      <c r="M34" s="28">
        <v>1684</v>
      </c>
      <c r="N34" s="28">
        <v>1405</v>
      </c>
      <c r="O34" s="28">
        <v>1126</v>
      </c>
      <c r="P34" s="28">
        <v>872</v>
      </c>
      <c r="Q34" s="28">
        <v>671</v>
      </c>
      <c r="R34" s="28">
        <v>478</v>
      </c>
      <c r="S34" s="28">
        <v>469</v>
      </c>
      <c r="T34" s="25">
        <f t="shared" si="0"/>
        <v>41907</v>
      </c>
    </row>
    <row r="35" spans="1:20">
      <c r="A35" s="30" t="s">
        <v>152</v>
      </c>
    </row>
  </sheetData>
  <mergeCells count="6">
    <mergeCell ref="A3:T3"/>
    <mergeCell ref="A5:T5"/>
    <mergeCell ref="A7:A8"/>
    <mergeCell ref="B7:S7"/>
    <mergeCell ref="T7:T8"/>
    <mergeCell ref="A4:T4"/>
  </mergeCells>
  <hyperlinks>
    <hyperlink ref="V7" location="ÍNDICE!A11" display="ÍNDICE"/>
  </hyperlinks>
  <printOptions horizontalCentered="1"/>
  <pageMargins left="0.31496062992125984" right="0.31496062992125984" top="0.78740157480314965" bottom="0.35433070866141736" header="0.31496062992125984" footer="0"/>
  <pageSetup paperSize="9" scale="66" orientation="landscape" r:id="rId1"/>
  <headerFooter scaleWithDoc="0" alignWithMargins="0">
    <oddHeader>&amp;R&amp;"Arial,Negrita"Compendio estadístico 2013 - Población y migración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GridLines="0" topLeftCell="L1" zoomScale="85" zoomScaleNormal="85" zoomScaleSheetLayoutView="100" workbookViewId="0">
      <selection activeCell="U6" sqref="U6"/>
    </sheetView>
  </sheetViews>
  <sheetFormatPr baseColWidth="10" defaultRowHeight="14.25"/>
  <cols>
    <col min="1" max="1" width="11.5703125" style="34" customWidth="1"/>
    <col min="2" max="3" width="13.42578125" style="34" bestFit="1" customWidth="1"/>
    <col min="4" max="4" width="14.42578125" style="34" bestFit="1" customWidth="1"/>
    <col min="5" max="6" width="13.42578125" style="34" bestFit="1" customWidth="1"/>
    <col min="7" max="7" width="14.42578125" style="34" bestFit="1" customWidth="1"/>
    <col min="8" max="9" width="13.42578125" style="34" bestFit="1" customWidth="1"/>
    <col min="10" max="10" width="14.42578125" style="34" bestFit="1" customWidth="1"/>
    <col min="11" max="12" width="13.42578125" style="34" bestFit="1" customWidth="1"/>
    <col min="13" max="13" width="14.42578125" style="34" bestFit="1" customWidth="1"/>
    <col min="14" max="15" width="13.42578125" style="34" bestFit="1" customWidth="1"/>
    <col min="16" max="16" width="14.42578125" style="34" bestFit="1" customWidth="1"/>
    <col min="17" max="18" width="13.42578125" style="34" bestFit="1" customWidth="1"/>
    <col min="19" max="19" width="14.42578125" style="34" bestFit="1" customWidth="1"/>
    <col min="20" max="34" width="8.5703125" style="34" customWidth="1"/>
    <col min="35" max="35" width="1.28515625" style="34" customWidth="1"/>
    <col min="36" max="16384" width="11.42578125" style="34"/>
  </cols>
  <sheetData>
    <row r="1" spans="1:21" ht="6" customHeight="1"/>
    <row r="2" spans="1:21">
      <c r="A2" s="358" t="s">
        <v>80</v>
      </c>
    </row>
    <row r="3" spans="1:21" ht="15">
      <c r="A3" s="520" t="s">
        <v>177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</row>
    <row r="4" spans="1:21" ht="15">
      <c r="A4" s="521" t="s">
        <v>181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21" ht="15">
      <c r="A5" s="198"/>
      <c r="B5" s="186"/>
      <c r="C5" s="186"/>
      <c r="D5" s="186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1" ht="21" customHeight="1">
      <c r="A6" s="522" t="s">
        <v>83</v>
      </c>
      <c r="B6" s="524">
        <v>2010</v>
      </c>
      <c r="C6" s="524"/>
      <c r="D6" s="524"/>
      <c r="E6" s="519">
        <v>2011</v>
      </c>
      <c r="F6" s="519"/>
      <c r="G6" s="519"/>
      <c r="H6" s="519">
        <v>2012</v>
      </c>
      <c r="I6" s="519"/>
      <c r="J6" s="519"/>
      <c r="K6" s="519">
        <v>2013</v>
      </c>
      <c r="L6" s="519"/>
      <c r="M6" s="519"/>
      <c r="N6" s="519">
        <v>2014</v>
      </c>
      <c r="O6" s="519"/>
      <c r="P6" s="519"/>
      <c r="Q6" s="519">
        <v>2015</v>
      </c>
      <c r="R6" s="519"/>
      <c r="S6" s="519"/>
      <c r="U6" s="179" t="s">
        <v>149</v>
      </c>
    </row>
    <row r="7" spans="1:21" s="37" customFormat="1" ht="21" customHeight="1">
      <c r="A7" s="523"/>
      <c r="B7" s="36" t="s">
        <v>60</v>
      </c>
      <c r="C7" s="36" t="s">
        <v>61</v>
      </c>
      <c r="D7" s="36" t="s">
        <v>44</v>
      </c>
      <c r="E7" s="36" t="s">
        <v>60</v>
      </c>
      <c r="F7" s="36" t="s">
        <v>61</v>
      </c>
      <c r="G7" s="36" t="s">
        <v>44</v>
      </c>
      <c r="H7" s="36" t="s">
        <v>60</v>
      </c>
      <c r="I7" s="36" t="s">
        <v>61</v>
      </c>
      <c r="J7" s="36" t="s">
        <v>44</v>
      </c>
      <c r="K7" s="36" t="s">
        <v>60</v>
      </c>
      <c r="L7" s="36" t="s">
        <v>61</v>
      </c>
      <c r="M7" s="36" t="s">
        <v>44</v>
      </c>
      <c r="N7" s="36" t="s">
        <v>60</v>
      </c>
      <c r="O7" s="36" t="s">
        <v>61</v>
      </c>
      <c r="P7" s="36" t="s">
        <v>44</v>
      </c>
      <c r="Q7" s="36" t="s">
        <v>60</v>
      </c>
      <c r="R7" s="36" t="s">
        <v>61</v>
      </c>
      <c r="S7" s="36" t="s">
        <v>44</v>
      </c>
    </row>
    <row r="8" spans="1:21" s="40" customFormat="1" ht="20.25" customHeight="1">
      <c r="A8" s="185" t="s">
        <v>102</v>
      </c>
      <c r="B8" s="38">
        <v>7443875</v>
      </c>
      <c r="C8" s="38">
        <v>7568353</v>
      </c>
      <c r="D8" s="38">
        <v>15012228</v>
      </c>
      <c r="E8" s="39">
        <v>7567676</v>
      </c>
      <c r="F8" s="39">
        <v>7698755</v>
      </c>
      <c r="G8" s="39">
        <v>15266431</v>
      </c>
      <c r="H8" s="39">
        <v>7691912</v>
      </c>
      <c r="I8" s="39">
        <v>7829061</v>
      </c>
      <c r="J8" s="39">
        <v>15520973</v>
      </c>
      <c r="K8" s="39">
        <v>7815935</v>
      </c>
      <c r="L8" s="39">
        <v>7958814</v>
      </c>
      <c r="M8" s="39">
        <v>15774749</v>
      </c>
      <c r="N8" s="39">
        <v>7939552</v>
      </c>
      <c r="O8" s="39">
        <v>8087914</v>
      </c>
      <c r="P8" s="39">
        <v>16027466</v>
      </c>
      <c r="Q8" s="39">
        <v>8062610</v>
      </c>
      <c r="R8" s="39">
        <v>8216234</v>
      </c>
      <c r="S8" s="39">
        <v>16278844</v>
      </c>
    </row>
    <row r="9" spans="1:21">
      <c r="A9" s="41" t="s">
        <v>84</v>
      </c>
      <c r="B9" s="42">
        <v>174453</v>
      </c>
      <c r="C9" s="42">
        <v>166592</v>
      </c>
      <c r="D9" s="42">
        <v>341045</v>
      </c>
      <c r="E9" s="42">
        <v>173908</v>
      </c>
      <c r="F9" s="42">
        <v>166229</v>
      </c>
      <c r="G9" s="42">
        <v>340137</v>
      </c>
      <c r="H9" s="42">
        <v>173200</v>
      </c>
      <c r="I9" s="42">
        <v>165679</v>
      </c>
      <c r="J9" s="42">
        <v>338879</v>
      </c>
      <c r="K9" s="42">
        <v>172526</v>
      </c>
      <c r="L9" s="42">
        <v>165020</v>
      </c>
      <c r="M9" s="42">
        <v>337546</v>
      </c>
      <c r="N9" s="42">
        <v>171911</v>
      </c>
      <c r="O9" s="42">
        <v>164417</v>
      </c>
      <c r="P9" s="42">
        <v>336328</v>
      </c>
      <c r="Q9" s="42">
        <v>171360</v>
      </c>
      <c r="R9" s="42">
        <v>163868</v>
      </c>
      <c r="S9" s="42">
        <v>335228</v>
      </c>
    </row>
    <row r="10" spans="1:21">
      <c r="A10" s="41" t="s">
        <v>103</v>
      </c>
      <c r="B10" s="42">
        <v>691156</v>
      </c>
      <c r="C10" s="42">
        <v>659936</v>
      </c>
      <c r="D10" s="42">
        <v>1351092</v>
      </c>
      <c r="E10" s="42">
        <v>692941</v>
      </c>
      <c r="F10" s="42">
        <v>661738</v>
      </c>
      <c r="G10" s="42">
        <v>1354679</v>
      </c>
      <c r="H10" s="42">
        <v>693250</v>
      </c>
      <c r="I10" s="42">
        <v>662329</v>
      </c>
      <c r="J10" s="42">
        <v>1355579</v>
      </c>
      <c r="K10" s="42">
        <v>692143</v>
      </c>
      <c r="L10" s="42">
        <v>661711</v>
      </c>
      <c r="M10" s="42">
        <v>1353854</v>
      </c>
      <c r="N10" s="42">
        <v>690246</v>
      </c>
      <c r="O10" s="42">
        <v>660225</v>
      </c>
      <c r="P10" s="42">
        <v>1350471</v>
      </c>
      <c r="Q10" s="42">
        <v>688000</v>
      </c>
      <c r="R10" s="42">
        <v>658286</v>
      </c>
      <c r="S10" s="42">
        <v>1346286</v>
      </c>
    </row>
    <row r="11" spans="1:21">
      <c r="A11" s="41" t="s">
        <v>104</v>
      </c>
      <c r="B11" s="42">
        <v>834951</v>
      </c>
      <c r="C11" s="42">
        <v>799393</v>
      </c>
      <c r="D11" s="42">
        <v>1634344</v>
      </c>
      <c r="E11" s="42">
        <v>842279</v>
      </c>
      <c r="F11" s="42">
        <v>805607</v>
      </c>
      <c r="G11" s="42">
        <v>1647886</v>
      </c>
      <c r="H11" s="42">
        <v>848885</v>
      </c>
      <c r="I11" s="42">
        <v>811352</v>
      </c>
      <c r="J11" s="42">
        <v>1660237</v>
      </c>
      <c r="K11" s="42">
        <v>854691</v>
      </c>
      <c r="L11" s="42">
        <v>816503</v>
      </c>
      <c r="M11" s="42">
        <v>1671194</v>
      </c>
      <c r="N11" s="42">
        <v>859265</v>
      </c>
      <c r="O11" s="42">
        <v>820708</v>
      </c>
      <c r="P11" s="42">
        <v>1679973</v>
      </c>
      <c r="Q11" s="42">
        <v>862323</v>
      </c>
      <c r="R11" s="42">
        <v>823662</v>
      </c>
      <c r="S11" s="42">
        <v>1685985</v>
      </c>
    </row>
    <row r="12" spans="1:21">
      <c r="A12" s="41" t="s">
        <v>105</v>
      </c>
      <c r="B12" s="42">
        <v>784952</v>
      </c>
      <c r="C12" s="42">
        <v>759419</v>
      </c>
      <c r="D12" s="42">
        <v>1544371</v>
      </c>
      <c r="E12" s="42">
        <v>795867</v>
      </c>
      <c r="F12" s="42">
        <v>767937</v>
      </c>
      <c r="G12" s="42">
        <v>1563804</v>
      </c>
      <c r="H12" s="42">
        <v>806206</v>
      </c>
      <c r="I12" s="42">
        <v>776061</v>
      </c>
      <c r="J12" s="42">
        <v>1582267</v>
      </c>
      <c r="K12" s="42">
        <v>815838</v>
      </c>
      <c r="L12" s="42">
        <v>783725</v>
      </c>
      <c r="M12" s="42">
        <v>1599563</v>
      </c>
      <c r="N12" s="42">
        <v>824704</v>
      </c>
      <c r="O12" s="42">
        <v>790883</v>
      </c>
      <c r="P12" s="42">
        <v>1615587</v>
      </c>
      <c r="Q12" s="42">
        <v>832792</v>
      </c>
      <c r="R12" s="42">
        <v>797560</v>
      </c>
      <c r="S12" s="42">
        <v>1630352</v>
      </c>
    </row>
    <row r="13" spans="1:21">
      <c r="A13" s="41" t="s">
        <v>106</v>
      </c>
      <c r="B13" s="42">
        <v>719672</v>
      </c>
      <c r="C13" s="42">
        <v>708354</v>
      </c>
      <c r="D13" s="42">
        <v>1428026</v>
      </c>
      <c r="E13" s="42">
        <v>732101</v>
      </c>
      <c r="F13" s="42">
        <v>718139</v>
      </c>
      <c r="G13" s="42">
        <v>1450240</v>
      </c>
      <c r="H13" s="42">
        <v>744368</v>
      </c>
      <c r="I13" s="42">
        <v>727743</v>
      </c>
      <c r="J13" s="42">
        <v>1472111</v>
      </c>
      <c r="K13" s="42">
        <v>756376</v>
      </c>
      <c r="L13" s="42">
        <v>737082</v>
      </c>
      <c r="M13" s="42">
        <v>1493458</v>
      </c>
      <c r="N13" s="42">
        <v>768031</v>
      </c>
      <c r="O13" s="42">
        <v>746133</v>
      </c>
      <c r="P13" s="42">
        <v>1514164</v>
      </c>
      <c r="Q13" s="42">
        <v>779282</v>
      </c>
      <c r="R13" s="42">
        <v>754881</v>
      </c>
      <c r="S13" s="42">
        <v>1534163</v>
      </c>
    </row>
    <row r="14" spans="1:21">
      <c r="A14" s="41" t="s">
        <v>107</v>
      </c>
      <c r="B14" s="42">
        <v>651794</v>
      </c>
      <c r="C14" s="42">
        <v>656390</v>
      </c>
      <c r="D14" s="42">
        <v>1308184</v>
      </c>
      <c r="E14" s="42">
        <v>662920</v>
      </c>
      <c r="F14" s="42">
        <v>664821</v>
      </c>
      <c r="G14" s="42">
        <v>1327741</v>
      </c>
      <c r="H14" s="42">
        <v>674309</v>
      </c>
      <c r="I14" s="42">
        <v>673635</v>
      </c>
      <c r="J14" s="42">
        <v>1347944</v>
      </c>
      <c r="K14" s="42">
        <v>685997</v>
      </c>
      <c r="L14" s="42">
        <v>682849</v>
      </c>
      <c r="M14" s="42">
        <v>1368846</v>
      </c>
      <c r="N14" s="42">
        <v>697957</v>
      </c>
      <c r="O14" s="42">
        <v>692359</v>
      </c>
      <c r="P14" s="42">
        <v>1390316</v>
      </c>
      <c r="Q14" s="42">
        <v>710096</v>
      </c>
      <c r="R14" s="42">
        <v>701972</v>
      </c>
      <c r="S14" s="42">
        <v>1412068</v>
      </c>
    </row>
    <row r="15" spans="1:21">
      <c r="A15" s="41" t="s">
        <v>108</v>
      </c>
      <c r="B15" s="42">
        <v>588187</v>
      </c>
      <c r="C15" s="42">
        <v>612107</v>
      </c>
      <c r="D15" s="42">
        <v>1200294</v>
      </c>
      <c r="E15" s="42">
        <v>599205</v>
      </c>
      <c r="F15" s="42">
        <v>620243</v>
      </c>
      <c r="G15" s="42">
        <v>1219448</v>
      </c>
      <c r="H15" s="42">
        <v>610081</v>
      </c>
      <c r="I15" s="42">
        <v>628162</v>
      </c>
      <c r="J15" s="42">
        <v>1238243</v>
      </c>
      <c r="K15" s="42">
        <v>620881</v>
      </c>
      <c r="L15" s="42">
        <v>635987</v>
      </c>
      <c r="M15" s="42">
        <v>1256868</v>
      </c>
      <c r="N15" s="42">
        <v>631695</v>
      </c>
      <c r="O15" s="42">
        <v>643855</v>
      </c>
      <c r="P15" s="42">
        <v>1275550</v>
      </c>
      <c r="Q15" s="42">
        <v>642583</v>
      </c>
      <c r="R15" s="42">
        <v>651894</v>
      </c>
      <c r="S15" s="42">
        <v>1294477</v>
      </c>
    </row>
    <row r="16" spans="1:21">
      <c r="A16" s="41" t="s">
        <v>109</v>
      </c>
      <c r="B16" s="42">
        <v>522934</v>
      </c>
      <c r="C16" s="42">
        <v>562150</v>
      </c>
      <c r="D16" s="42">
        <v>1085084</v>
      </c>
      <c r="E16" s="42">
        <v>535044</v>
      </c>
      <c r="F16" s="42">
        <v>573207</v>
      </c>
      <c r="G16" s="42">
        <v>1108251</v>
      </c>
      <c r="H16" s="42">
        <v>547126</v>
      </c>
      <c r="I16" s="42">
        <v>583546</v>
      </c>
      <c r="J16" s="42">
        <v>1130672</v>
      </c>
      <c r="K16" s="42">
        <v>559055</v>
      </c>
      <c r="L16" s="42">
        <v>593148</v>
      </c>
      <c r="M16" s="42">
        <v>1152203</v>
      </c>
      <c r="N16" s="42">
        <v>570725</v>
      </c>
      <c r="O16" s="42">
        <v>602107</v>
      </c>
      <c r="P16" s="42">
        <v>1172832</v>
      </c>
      <c r="Q16" s="42">
        <v>582098</v>
      </c>
      <c r="R16" s="42">
        <v>610580</v>
      </c>
      <c r="S16" s="42">
        <v>1192678</v>
      </c>
    </row>
    <row r="17" spans="1:34">
      <c r="A17" s="41" t="s">
        <v>92</v>
      </c>
      <c r="B17" s="42">
        <v>461463</v>
      </c>
      <c r="C17" s="42">
        <v>501112</v>
      </c>
      <c r="D17" s="42">
        <v>962575</v>
      </c>
      <c r="E17" s="42">
        <v>472396</v>
      </c>
      <c r="F17" s="42">
        <v>513403</v>
      </c>
      <c r="G17" s="42">
        <v>985799</v>
      </c>
      <c r="H17" s="42">
        <v>483711</v>
      </c>
      <c r="I17" s="42">
        <v>525760</v>
      </c>
      <c r="J17" s="42">
        <v>1009471</v>
      </c>
      <c r="K17" s="42">
        <v>495340</v>
      </c>
      <c r="L17" s="42">
        <v>538054</v>
      </c>
      <c r="M17" s="42">
        <v>1033394</v>
      </c>
      <c r="N17" s="42">
        <v>507231</v>
      </c>
      <c r="O17" s="42">
        <v>550125</v>
      </c>
      <c r="P17" s="42">
        <v>1057356</v>
      </c>
      <c r="Q17" s="42">
        <v>519334</v>
      </c>
      <c r="R17" s="42">
        <v>561778</v>
      </c>
      <c r="S17" s="42">
        <v>1081112</v>
      </c>
    </row>
    <row r="18" spans="1:34">
      <c r="A18" s="41" t="s">
        <v>93</v>
      </c>
      <c r="B18" s="42">
        <v>409876</v>
      </c>
      <c r="C18" s="42">
        <v>442537</v>
      </c>
      <c r="D18" s="42">
        <v>852413</v>
      </c>
      <c r="E18" s="42">
        <v>418872</v>
      </c>
      <c r="F18" s="42">
        <v>453442</v>
      </c>
      <c r="G18" s="42">
        <v>872314</v>
      </c>
      <c r="H18" s="42">
        <v>428131</v>
      </c>
      <c r="I18" s="42">
        <v>464654</v>
      </c>
      <c r="J18" s="42">
        <v>892785</v>
      </c>
      <c r="K18" s="42">
        <v>437744</v>
      </c>
      <c r="L18" s="42">
        <v>476215</v>
      </c>
      <c r="M18" s="42">
        <v>913959</v>
      </c>
      <c r="N18" s="42">
        <v>447786</v>
      </c>
      <c r="O18" s="42">
        <v>488087</v>
      </c>
      <c r="P18" s="42">
        <v>935873</v>
      </c>
      <c r="Q18" s="42">
        <v>458294</v>
      </c>
      <c r="R18" s="42">
        <v>500202</v>
      </c>
      <c r="S18" s="42">
        <v>958496</v>
      </c>
    </row>
    <row r="19" spans="1:34">
      <c r="A19" s="41" t="s">
        <v>94</v>
      </c>
      <c r="B19" s="42">
        <v>361444</v>
      </c>
      <c r="C19" s="42">
        <v>386889</v>
      </c>
      <c r="D19" s="42">
        <v>748333</v>
      </c>
      <c r="E19" s="42">
        <v>370223</v>
      </c>
      <c r="F19" s="42">
        <v>397764</v>
      </c>
      <c r="G19" s="42">
        <v>767987</v>
      </c>
      <c r="H19" s="42">
        <v>378933</v>
      </c>
      <c r="I19" s="42">
        <v>408484</v>
      </c>
      <c r="J19" s="42">
        <v>787417</v>
      </c>
      <c r="K19" s="42">
        <v>387618</v>
      </c>
      <c r="L19" s="42">
        <v>419090</v>
      </c>
      <c r="M19" s="42">
        <v>806708</v>
      </c>
      <c r="N19" s="42">
        <v>396328</v>
      </c>
      <c r="O19" s="42">
        <v>429656</v>
      </c>
      <c r="P19" s="42">
        <v>825984</v>
      </c>
      <c r="Q19" s="42">
        <v>405129</v>
      </c>
      <c r="R19" s="42">
        <v>440291</v>
      </c>
      <c r="S19" s="42">
        <v>845420</v>
      </c>
    </row>
    <row r="20" spans="1:34">
      <c r="A20" s="41" t="s">
        <v>95</v>
      </c>
      <c r="B20" s="42">
        <v>308705</v>
      </c>
      <c r="C20" s="42">
        <v>326634</v>
      </c>
      <c r="D20" s="42">
        <v>635339</v>
      </c>
      <c r="E20" s="42">
        <v>317984</v>
      </c>
      <c r="F20" s="42">
        <v>338174</v>
      </c>
      <c r="G20" s="42">
        <v>656158</v>
      </c>
      <c r="H20" s="42">
        <v>327186</v>
      </c>
      <c r="I20" s="42">
        <v>349623</v>
      </c>
      <c r="J20" s="42">
        <v>676809</v>
      </c>
      <c r="K20" s="42">
        <v>336267</v>
      </c>
      <c r="L20" s="42">
        <v>360935</v>
      </c>
      <c r="M20" s="42">
        <v>697202</v>
      </c>
      <c r="N20" s="42">
        <v>345188</v>
      </c>
      <c r="O20" s="42">
        <v>372082</v>
      </c>
      <c r="P20" s="42">
        <v>717270</v>
      </c>
      <c r="Q20" s="42">
        <v>353969</v>
      </c>
      <c r="R20" s="42">
        <v>383063</v>
      </c>
      <c r="S20" s="42">
        <v>737032</v>
      </c>
    </row>
    <row r="21" spans="1:34">
      <c r="A21" s="41" t="s">
        <v>96</v>
      </c>
      <c r="B21" s="42">
        <v>253563</v>
      </c>
      <c r="C21" s="42">
        <v>266079</v>
      </c>
      <c r="D21" s="42">
        <v>519642</v>
      </c>
      <c r="E21" s="42">
        <v>262088</v>
      </c>
      <c r="F21" s="42">
        <v>276578</v>
      </c>
      <c r="G21" s="42">
        <v>538666</v>
      </c>
      <c r="H21" s="42">
        <v>270832</v>
      </c>
      <c r="I21" s="42">
        <v>287405</v>
      </c>
      <c r="J21" s="42">
        <v>558237</v>
      </c>
      <c r="K21" s="42">
        <v>279746</v>
      </c>
      <c r="L21" s="42">
        <v>298503</v>
      </c>
      <c r="M21" s="42">
        <v>578249</v>
      </c>
      <c r="N21" s="42">
        <v>288760</v>
      </c>
      <c r="O21" s="42">
        <v>309801</v>
      </c>
      <c r="P21" s="42">
        <v>598561</v>
      </c>
      <c r="Q21" s="42">
        <v>297828</v>
      </c>
      <c r="R21" s="42">
        <v>321207</v>
      </c>
      <c r="S21" s="42">
        <v>619035</v>
      </c>
    </row>
    <row r="22" spans="1:34">
      <c r="A22" s="41" t="s">
        <v>97</v>
      </c>
      <c r="B22" s="42">
        <v>202462</v>
      </c>
      <c r="C22" s="42">
        <v>212730</v>
      </c>
      <c r="D22" s="42">
        <v>415192</v>
      </c>
      <c r="E22" s="42">
        <v>209118</v>
      </c>
      <c r="F22" s="42">
        <v>221047</v>
      </c>
      <c r="G22" s="42">
        <v>430165</v>
      </c>
      <c r="H22" s="42">
        <v>216103</v>
      </c>
      <c r="I22" s="42">
        <v>229794</v>
      </c>
      <c r="J22" s="42">
        <v>445897</v>
      </c>
      <c r="K22" s="42">
        <v>223411</v>
      </c>
      <c r="L22" s="42">
        <v>238973</v>
      </c>
      <c r="M22" s="42">
        <v>462384</v>
      </c>
      <c r="N22" s="42">
        <v>231040</v>
      </c>
      <c r="O22" s="42">
        <v>248574</v>
      </c>
      <c r="P22" s="42">
        <v>479614</v>
      </c>
      <c r="Q22" s="42">
        <v>238963</v>
      </c>
      <c r="R22" s="42">
        <v>258558</v>
      </c>
      <c r="S22" s="42">
        <v>497521</v>
      </c>
    </row>
    <row r="23" spans="1:34">
      <c r="A23" s="41" t="s">
        <v>98</v>
      </c>
      <c r="B23" s="42">
        <v>157498</v>
      </c>
      <c r="C23" s="42">
        <v>167391</v>
      </c>
      <c r="D23" s="42">
        <v>324889</v>
      </c>
      <c r="E23" s="42">
        <v>162215</v>
      </c>
      <c r="F23" s="42">
        <v>173755</v>
      </c>
      <c r="G23" s="42">
        <v>335970</v>
      </c>
      <c r="H23" s="42">
        <v>167263</v>
      </c>
      <c r="I23" s="42">
        <v>180436</v>
      </c>
      <c r="J23" s="42">
        <v>347699</v>
      </c>
      <c r="K23" s="42">
        <v>172623</v>
      </c>
      <c r="L23" s="42">
        <v>187448</v>
      </c>
      <c r="M23" s="42">
        <v>360071</v>
      </c>
      <c r="N23" s="42">
        <v>178285</v>
      </c>
      <c r="O23" s="42">
        <v>194797</v>
      </c>
      <c r="P23" s="42">
        <v>373082</v>
      </c>
      <c r="Q23" s="42">
        <v>184248</v>
      </c>
      <c r="R23" s="42">
        <v>202521</v>
      </c>
      <c r="S23" s="42">
        <v>386769</v>
      </c>
    </row>
    <row r="24" spans="1:34">
      <c r="A24" s="41" t="s">
        <v>99</v>
      </c>
      <c r="B24" s="42">
        <v>118920</v>
      </c>
      <c r="C24" s="42">
        <v>127664</v>
      </c>
      <c r="D24" s="42">
        <v>246584</v>
      </c>
      <c r="E24" s="42">
        <v>121593</v>
      </c>
      <c r="F24" s="42">
        <v>132197</v>
      </c>
      <c r="G24" s="42">
        <v>253790</v>
      </c>
      <c r="H24" s="42">
        <v>124641</v>
      </c>
      <c r="I24" s="42">
        <v>137065</v>
      </c>
      <c r="J24" s="42">
        <v>261706</v>
      </c>
      <c r="K24" s="42">
        <v>128033</v>
      </c>
      <c r="L24" s="42">
        <v>142255</v>
      </c>
      <c r="M24" s="42">
        <v>270288</v>
      </c>
      <c r="N24" s="42">
        <v>131761</v>
      </c>
      <c r="O24" s="42">
        <v>147746</v>
      </c>
      <c r="P24" s="42">
        <v>279507</v>
      </c>
      <c r="Q24" s="42">
        <v>135790</v>
      </c>
      <c r="R24" s="42">
        <v>153531</v>
      </c>
      <c r="S24" s="42">
        <v>289321</v>
      </c>
    </row>
    <row r="25" spans="1:34">
      <c r="A25" s="41" t="s">
        <v>100</v>
      </c>
      <c r="B25" s="42">
        <v>86425</v>
      </c>
      <c r="C25" s="42">
        <v>92517</v>
      </c>
      <c r="D25" s="42">
        <v>178942</v>
      </c>
      <c r="E25" s="42">
        <v>87301</v>
      </c>
      <c r="F25" s="42">
        <v>95057</v>
      </c>
      <c r="G25" s="42">
        <v>182358</v>
      </c>
      <c r="H25" s="42">
        <v>88471</v>
      </c>
      <c r="I25" s="42">
        <v>97956</v>
      </c>
      <c r="J25" s="42">
        <v>186427</v>
      </c>
      <c r="K25" s="42">
        <v>89929</v>
      </c>
      <c r="L25" s="42">
        <v>101191</v>
      </c>
      <c r="M25" s="42">
        <v>191120</v>
      </c>
      <c r="N25" s="42">
        <v>91696</v>
      </c>
      <c r="O25" s="42">
        <v>104756</v>
      </c>
      <c r="P25" s="42">
        <v>196452</v>
      </c>
      <c r="Q25" s="42">
        <v>93762</v>
      </c>
      <c r="R25" s="42">
        <v>108657</v>
      </c>
      <c r="S25" s="42">
        <v>202419</v>
      </c>
    </row>
    <row r="26" spans="1:34">
      <c r="A26" s="41" t="s">
        <v>110</v>
      </c>
      <c r="B26" s="42">
        <v>115420</v>
      </c>
      <c r="C26" s="42">
        <v>120459</v>
      </c>
      <c r="D26" s="42">
        <v>235879</v>
      </c>
      <c r="E26" s="42">
        <v>111621</v>
      </c>
      <c r="F26" s="42">
        <v>119417</v>
      </c>
      <c r="G26" s="42">
        <v>231038</v>
      </c>
      <c r="H26" s="42">
        <v>109216</v>
      </c>
      <c r="I26" s="42">
        <v>119377</v>
      </c>
      <c r="J26" s="42">
        <v>228593</v>
      </c>
      <c r="K26" s="42">
        <v>107717</v>
      </c>
      <c r="L26" s="42">
        <v>120125</v>
      </c>
      <c r="M26" s="42">
        <v>227842</v>
      </c>
      <c r="N26" s="42">
        <v>106943</v>
      </c>
      <c r="O26" s="42">
        <v>121603</v>
      </c>
      <c r="P26" s="42">
        <v>228546</v>
      </c>
      <c r="Q26" s="42">
        <v>106759</v>
      </c>
      <c r="R26" s="42">
        <v>123723</v>
      </c>
      <c r="S26" s="42">
        <v>230482</v>
      </c>
    </row>
    <row r="27" spans="1:34">
      <c r="A27" s="4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>
      <c r="A28" s="46" t="s">
        <v>111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>
      <c r="A29" s="522" t="s">
        <v>83</v>
      </c>
      <c r="B29" s="519">
        <v>2016</v>
      </c>
      <c r="C29" s="519"/>
      <c r="D29" s="519"/>
      <c r="E29" s="519">
        <v>2017</v>
      </c>
      <c r="F29" s="519"/>
      <c r="G29" s="519"/>
      <c r="H29" s="519">
        <v>2018</v>
      </c>
      <c r="I29" s="519"/>
      <c r="J29" s="519"/>
      <c r="K29" s="519">
        <v>2019</v>
      </c>
      <c r="L29" s="519"/>
      <c r="M29" s="519"/>
      <c r="N29" s="519">
        <v>2020</v>
      </c>
      <c r="O29" s="519"/>
      <c r="P29" s="519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7.25" customHeight="1">
      <c r="A30" s="522"/>
      <c r="B30" s="36" t="s">
        <v>60</v>
      </c>
      <c r="C30" s="36" t="s">
        <v>61</v>
      </c>
      <c r="D30" s="36" t="s">
        <v>44</v>
      </c>
      <c r="E30" s="36" t="s">
        <v>60</v>
      </c>
      <c r="F30" s="36" t="s">
        <v>61</v>
      </c>
      <c r="G30" s="36" t="s">
        <v>44</v>
      </c>
      <c r="H30" s="36" t="s">
        <v>60</v>
      </c>
      <c r="I30" s="36" t="s">
        <v>61</v>
      </c>
      <c r="J30" s="36" t="s">
        <v>44</v>
      </c>
      <c r="K30" s="36" t="s">
        <v>60</v>
      </c>
      <c r="L30" s="36" t="s">
        <v>61</v>
      </c>
      <c r="M30" s="36" t="s">
        <v>44</v>
      </c>
      <c r="N30" s="36" t="s">
        <v>60</v>
      </c>
      <c r="O30" s="36" t="s">
        <v>61</v>
      </c>
      <c r="P30" s="36" t="s">
        <v>44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6.5" customHeight="1">
      <c r="A31" s="185" t="s">
        <v>102</v>
      </c>
      <c r="B31" s="39">
        <v>8184970</v>
      </c>
      <c r="C31" s="39">
        <v>8343760</v>
      </c>
      <c r="D31" s="39">
        <v>16528730</v>
      </c>
      <c r="E31" s="39">
        <v>8306557</v>
      </c>
      <c r="F31" s="39">
        <v>8470420</v>
      </c>
      <c r="G31" s="39">
        <v>16776977</v>
      </c>
      <c r="H31" s="39">
        <v>8427261</v>
      </c>
      <c r="I31" s="39">
        <v>8596147</v>
      </c>
      <c r="J31" s="39">
        <v>17023408</v>
      </c>
      <c r="K31" s="39">
        <v>8547067</v>
      </c>
      <c r="L31" s="39">
        <v>8720919</v>
      </c>
      <c r="M31" s="39">
        <v>17267986</v>
      </c>
      <c r="N31" s="39">
        <v>8665937</v>
      </c>
      <c r="O31" s="39">
        <v>8844706</v>
      </c>
      <c r="P31" s="39">
        <v>17510643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>
      <c r="A32" s="41" t="s">
        <v>84</v>
      </c>
      <c r="B32" s="42">
        <v>170856</v>
      </c>
      <c r="C32" s="42">
        <v>163366</v>
      </c>
      <c r="D32" s="42">
        <v>334222</v>
      </c>
      <c r="E32" s="42">
        <v>170406</v>
      </c>
      <c r="F32" s="42">
        <v>162919</v>
      </c>
      <c r="G32" s="42">
        <v>333325</v>
      </c>
      <c r="H32" s="42">
        <v>169994</v>
      </c>
      <c r="I32" s="42">
        <v>162511</v>
      </c>
      <c r="J32" s="42">
        <v>332505</v>
      </c>
      <c r="K32" s="42">
        <v>169631</v>
      </c>
      <c r="L32" s="42">
        <v>162142</v>
      </c>
      <c r="M32" s="42">
        <v>331773</v>
      </c>
      <c r="N32" s="42">
        <v>169314</v>
      </c>
      <c r="O32" s="42">
        <v>161825</v>
      </c>
      <c r="P32" s="42">
        <v>331139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>
      <c r="A33" s="41" t="s">
        <v>103</v>
      </c>
      <c r="B33" s="42">
        <v>685696</v>
      </c>
      <c r="C33" s="42">
        <v>656101</v>
      </c>
      <c r="D33" s="42">
        <v>1341797</v>
      </c>
      <c r="E33" s="42">
        <v>683569</v>
      </c>
      <c r="F33" s="42">
        <v>653956</v>
      </c>
      <c r="G33" s="42">
        <v>1337525</v>
      </c>
      <c r="H33" s="42">
        <v>681637</v>
      </c>
      <c r="I33" s="42">
        <v>652006</v>
      </c>
      <c r="J33" s="42">
        <v>1333643</v>
      </c>
      <c r="K33" s="42">
        <v>679889</v>
      </c>
      <c r="L33" s="42">
        <v>650242</v>
      </c>
      <c r="M33" s="42">
        <v>1330131</v>
      </c>
      <c r="N33" s="42">
        <v>678322</v>
      </c>
      <c r="O33" s="42">
        <v>648654</v>
      </c>
      <c r="P33" s="42">
        <v>1326976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>
      <c r="A34" s="41" t="s">
        <v>104</v>
      </c>
      <c r="B34" s="42">
        <v>863753</v>
      </c>
      <c r="C34" s="42">
        <v>825270</v>
      </c>
      <c r="D34" s="42">
        <v>1689023</v>
      </c>
      <c r="E34" s="42">
        <v>863498</v>
      </c>
      <c r="F34" s="42">
        <v>825425</v>
      </c>
      <c r="G34" s="42">
        <v>1688923</v>
      </c>
      <c r="H34" s="42">
        <v>861847</v>
      </c>
      <c r="I34" s="42">
        <v>824252</v>
      </c>
      <c r="J34" s="42">
        <v>1686099</v>
      </c>
      <c r="K34" s="42">
        <v>859434</v>
      </c>
      <c r="L34" s="42">
        <v>822251</v>
      </c>
      <c r="M34" s="42">
        <v>1681685</v>
      </c>
      <c r="N34" s="42">
        <v>856711</v>
      </c>
      <c r="O34" s="42">
        <v>819824</v>
      </c>
      <c r="P34" s="42">
        <v>1676535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>
      <c r="A35" s="41" t="s">
        <v>105</v>
      </c>
      <c r="B35" s="42">
        <v>840132</v>
      </c>
      <c r="C35" s="42">
        <v>803791</v>
      </c>
      <c r="D35" s="42">
        <v>1643923</v>
      </c>
      <c r="E35" s="42">
        <v>846765</v>
      </c>
      <c r="F35" s="42">
        <v>809561</v>
      </c>
      <c r="G35" s="42">
        <v>1656326</v>
      </c>
      <c r="H35" s="42">
        <v>852613</v>
      </c>
      <c r="I35" s="42">
        <v>814748</v>
      </c>
      <c r="J35" s="42">
        <v>1667361</v>
      </c>
      <c r="K35" s="42">
        <v>857229</v>
      </c>
      <c r="L35" s="42">
        <v>818993</v>
      </c>
      <c r="M35" s="42">
        <v>1676222</v>
      </c>
      <c r="N35" s="42">
        <v>860321</v>
      </c>
      <c r="O35" s="42">
        <v>821990</v>
      </c>
      <c r="P35" s="42">
        <v>1682311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34">
      <c r="A36" s="41" t="s">
        <v>106</v>
      </c>
      <c r="B36" s="42">
        <v>790072</v>
      </c>
      <c r="C36" s="42">
        <v>763288</v>
      </c>
      <c r="D36" s="42">
        <v>1553360</v>
      </c>
      <c r="E36" s="42">
        <v>800288</v>
      </c>
      <c r="F36" s="42">
        <v>771299</v>
      </c>
      <c r="G36" s="42">
        <v>1571587</v>
      </c>
      <c r="H36" s="42">
        <v>809815</v>
      </c>
      <c r="I36" s="42">
        <v>778853</v>
      </c>
      <c r="J36" s="42">
        <v>1588668</v>
      </c>
      <c r="K36" s="42">
        <v>818604</v>
      </c>
      <c r="L36" s="42">
        <v>785926</v>
      </c>
      <c r="M36" s="42">
        <v>1604530</v>
      </c>
      <c r="N36" s="42">
        <v>826644</v>
      </c>
      <c r="O36" s="42">
        <v>792554</v>
      </c>
      <c r="P36" s="42">
        <v>1619198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1:34">
      <c r="A37" s="41" t="s">
        <v>107</v>
      </c>
      <c r="B37" s="42">
        <v>722223</v>
      </c>
      <c r="C37" s="42">
        <v>711538</v>
      </c>
      <c r="D37" s="42">
        <v>1433761</v>
      </c>
      <c r="E37" s="42">
        <v>734190</v>
      </c>
      <c r="F37" s="42">
        <v>720924</v>
      </c>
      <c r="G37" s="42">
        <v>1455114</v>
      </c>
      <c r="H37" s="42">
        <v>745908</v>
      </c>
      <c r="I37" s="42">
        <v>730047</v>
      </c>
      <c r="J37" s="42">
        <v>1475955</v>
      </c>
      <c r="K37" s="42">
        <v>757312</v>
      </c>
      <c r="L37" s="42">
        <v>738894</v>
      </c>
      <c r="M37" s="42">
        <v>1496206</v>
      </c>
      <c r="N37" s="42">
        <v>768332</v>
      </c>
      <c r="O37" s="42">
        <v>747429</v>
      </c>
      <c r="P37" s="42">
        <v>1515761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>
      <c r="A38" s="41" t="s">
        <v>108</v>
      </c>
      <c r="B38" s="42">
        <v>653642</v>
      </c>
      <c r="C38" s="42">
        <v>660237</v>
      </c>
      <c r="D38" s="42">
        <v>1313879</v>
      </c>
      <c r="E38" s="42">
        <v>664950</v>
      </c>
      <c r="F38" s="42">
        <v>668968</v>
      </c>
      <c r="G38" s="42">
        <v>1333918</v>
      </c>
      <c r="H38" s="42">
        <v>676519</v>
      </c>
      <c r="I38" s="42">
        <v>678067</v>
      </c>
      <c r="J38" s="42">
        <v>1354586</v>
      </c>
      <c r="K38" s="42">
        <v>688330</v>
      </c>
      <c r="L38" s="42">
        <v>687443</v>
      </c>
      <c r="M38" s="42">
        <v>1375773</v>
      </c>
      <c r="N38" s="42">
        <v>700288</v>
      </c>
      <c r="O38" s="42">
        <v>696924</v>
      </c>
      <c r="P38" s="42">
        <v>1397212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>
      <c r="A39" s="41" t="s">
        <v>109</v>
      </c>
      <c r="B39" s="42">
        <v>593207</v>
      </c>
      <c r="C39" s="42">
        <v>618713</v>
      </c>
      <c r="D39" s="42">
        <v>1211920</v>
      </c>
      <c r="E39" s="42">
        <v>604154</v>
      </c>
      <c r="F39" s="42">
        <v>626616</v>
      </c>
      <c r="G39" s="42">
        <v>1230770</v>
      </c>
      <c r="H39" s="42">
        <v>615017</v>
      </c>
      <c r="I39" s="42">
        <v>634428</v>
      </c>
      <c r="J39" s="42">
        <v>1249445</v>
      </c>
      <c r="K39" s="42">
        <v>625888</v>
      </c>
      <c r="L39" s="42">
        <v>642281</v>
      </c>
      <c r="M39" s="42">
        <v>1268169</v>
      </c>
      <c r="N39" s="42">
        <v>636841</v>
      </c>
      <c r="O39" s="42">
        <v>650318</v>
      </c>
      <c r="P39" s="42">
        <v>1287159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</row>
    <row r="40" spans="1:34">
      <c r="A40" s="41" t="s">
        <v>92</v>
      </c>
      <c r="B40" s="42">
        <v>531540</v>
      </c>
      <c r="C40" s="42">
        <v>572831</v>
      </c>
      <c r="D40" s="42">
        <v>1104371</v>
      </c>
      <c r="E40" s="42">
        <v>543723</v>
      </c>
      <c r="F40" s="42">
        <v>583178</v>
      </c>
      <c r="G40" s="42">
        <v>1126901</v>
      </c>
      <c r="H40" s="42">
        <v>555764</v>
      </c>
      <c r="I40" s="42">
        <v>592800</v>
      </c>
      <c r="J40" s="42">
        <v>1148564</v>
      </c>
      <c r="K40" s="42">
        <v>567546</v>
      </c>
      <c r="L40" s="42">
        <v>601780</v>
      </c>
      <c r="M40" s="42">
        <v>1169326</v>
      </c>
      <c r="N40" s="42">
        <v>579027</v>
      </c>
      <c r="O40" s="42">
        <v>610269</v>
      </c>
      <c r="P40" s="42">
        <v>1189296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>
      <c r="A41" s="41" t="s">
        <v>93</v>
      </c>
      <c r="B41" s="42">
        <v>469240</v>
      </c>
      <c r="C41" s="42">
        <v>512473</v>
      </c>
      <c r="D41" s="42">
        <v>981713</v>
      </c>
      <c r="E41" s="42">
        <v>480568</v>
      </c>
      <c r="F41" s="42">
        <v>524790</v>
      </c>
      <c r="G41" s="42">
        <v>1005358</v>
      </c>
      <c r="H41" s="42">
        <v>492203</v>
      </c>
      <c r="I41" s="42">
        <v>537058</v>
      </c>
      <c r="J41" s="42">
        <v>1029261</v>
      </c>
      <c r="K41" s="42">
        <v>504112</v>
      </c>
      <c r="L41" s="42">
        <v>549109</v>
      </c>
      <c r="M41" s="42">
        <v>1053221</v>
      </c>
      <c r="N41" s="42">
        <v>516243</v>
      </c>
      <c r="O41" s="42">
        <v>560752</v>
      </c>
      <c r="P41" s="42">
        <v>1076995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1:34">
      <c r="A42" s="41" t="s">
        <v>94</v>
      </c>
      <c r="B42" s="42">
        <v>414094</v>
      </c>
      <c r="C42" s="42">
        <v>451147</v>
      </c>
      <c r="D42" s="42">
        <v>865241</v>
      </c>
      <c r="E42" s="42">
        <v>423308</v>
      </c>
      <c r="F42" s="42">
        <v>462333</v>
      </c>
      <c r="G42" s="42">
        <v>885641</v>
      </c>
      <c r="H42" s="42">
        <v>432867</v>
      </c>
      <c r="I42" s="42">
        <v>473856</v>
      </c>
      <c r="J42" s="42">
        <v>906723</v>
      </c>
      <c r="K42" s="42">
        <v>442852</v>
      </c>
      <c r="L42" s="42">
        <v>485689</v>
      </c>
      <c r="M42" s="42">
        <v>928541</v>
      </c>
      <c r="N42" s="42">
        <v>453311</v>
      </c>
      <c r="O42" s="42">
        <v>497756</v>
      </c>
      <c r="P42" s="42">
        <v>951067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1:34">
      <c r="A43" s="41" t="s">
        <v>95</v>
      </c>
      <c r="B43" s="42">
        <v>362641</v>
      </c>
      <c r="C43" s="42">
        <v>393873</v>
      </c>
      <c r="D43" s="42">
        <v>756514</v>
      </c>
      <c r="E43" s="42">
        <v>371255</v>
      </c>
      <c r="F43" s="42">
        <v>404520</v>
      </c>
      <c r="G43" s="42">
        <v>775775</v>
      </c>
      <c r="H43" s="42">
        <v>379847</v>
      </c>
      <c r="I43" s="42">
        <v>415052</v>
      </c>
      <c r="J43" s="42">
        <v>794899</v>
      </c>
      <c r="K43" s="42">
        <v>388466</v>
      </c>
      <c r="L43" s="42">
        <v>425548</v>
      </c>
      <c r="M43" s="42">
        <v>814014</v>
      </c>
      <c r="N43" s="42">
        <v>397162</v>
      </c>
      <c r="O43" s="42">
        <v>436131</v>
      </c>
      <c r="P43" s="42">
        <v>833293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4">
      <c r="A44" s="41" t="s">
        <v>96</v>
      </c>
      <c r="B44" s="42">
        <v>306871</v>
      </c>
      <c r="C44" s="42">
        <v>332617</v>
      </c>
      <c r="D44" s="42">
        <v>639488</v>
      </c>
      <c r="E44" s="42">
        <v>315855</v>
      </c>
      <c r="F44" s="42">
        <v>343957</v>
      </c>
      <c r="G44" s="42">
        <v>659812</v>
      </c>
      <c r="H44" s="42">
        <v>324722</v>
      </c>
      <c r="I44" s="42">
        <v>355158</v>
      </c>
      <c r="J44" s="42">
        <v>679880</v>
      </c>
      <c r="K44" s="42">
        <v>333449</v>
      </c>
      <c r="L44" s="42">
        <v>366201</v>
      </c>
      <c r="M44" s="42">
        <v>699650</v>
      </c>
      <c r="N44" s="42">
        <v>342046</v>
      </c>
      <c r="O44" s="42">
        <v>377087</v>
      </c>
      <c r="P44" s="42">
        <v>719133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4">
      <c r="A45" s="41" t="s">
        <v>97</v>
      </c>
      <c r="B45" s="42">
        <v>247138</v>
      </c>
      <c r="C45" s="42">
        <v>268886</v>
      </c>
      <c r="D45" s="42">
        <v>516024</v>
      </c>
      <c r="E45" s="42">
        <v>255520</v>
      </c>
      <c r="F45" s="42">
        <v>279538</v>
      </c>
      <c r="G45" s="42">
        <v>535058</v>
      </c>
      <c r="H45" s="42">
        <v>264069</v>
      </c>
      <c r="I45" s="42">
        <v>290464</v>
      </c>
      <c r="J45" s="42">
        <v>554533</v>
      </c>
      <c r="K45" s="42">
        <v>272733</v>
      </c>
      <c r="L45" s="42">
        <v>301589</v>
      </c>
      <c r="M45" s="42">
        <v>574322</v>
      </c>
      <c r="N45" s="42">
        <v>281442</v>
      </c>
      <c r="O45" s="42">
        <v>312829</v>
      </c>
      <c r="P45" s="42">
        <v>594271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4">
      <c r="A46" s="41" t="s">
        <v>98</v>
      </c>
      <c r="B46" s="42">
        <v>190518</v>
      </c>
      <c r="C46" s="42">
        <v>210639</v>
      </c>
      <c r="D46" s="42">
        <v>401157</v>
      </c>
      <c r="E46" s="42">
        <v>197097</v>
      </c>
      <c r="F46" s="42">
        <v>219173</v>
      </c>
      <c r="G46" s="42">
        <v>416270</v>
      </c>
      <c r="H46" s="42">
        <v>203979</v>
      </c>
      <c r="I46" s="42">
        <v>228130</v>
      </c>
      <c r="J46" s="42">
        <v>432109</v>
      </c>
      <c r="K46" s="42">
        <v>211158</v>
      </c>
      <c r="L46" s="42">
        <v>237503</v>
      </c>
      <c r="M46" s="42">
        <v>448661</v>
      </c>
      <c r="N46" s="42">
        <v>218604</v>
      </c>
      <c r="O46" s="42">
        <v>247250</v>
      </c>
      <c r="P46" s="42">
        <v>465854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4">
      <c r="A47" s="41" t="s">
        <v>99</v>
      </c>
      <c r="B47" s="42">
        <v>140112</v>
      </c>
      <c r="C47" s="42">
        <v>159631</v>
      </c>
      <c r="D47" s="42">
        <v>299743</v>
      </c>
      <c r="E47" s="42">
        <v>144718</v>
      </c>
      <c r="F47" s="42">
        <v>166038</v>
      </c>
      <c r="G47" s="42">
        <v>310756</v>
      </c>
      <c r="H47" s="42">
        <v>149607</v>
      </c>
      <c r="I47" s="42">
        <v>172752</v>
      </c>
      <c r="J47" s="42">
        <v>322359</v>
      </c>
      <c r="K47" s="42">
        <v>154741</v>
      </c>
      <c r="L47" s="42">
        <v>179789</v>
      </c>
      <c r="M47" s="42">
        <v>334530</v>
      </c>
      <c r="N47" s="42">
        <v>160153</v>
      </c>
      <c r="O47" s="42">
        <v>187189</v>
      </c>
      <c r="P47" s="42">
        <v>347342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4">
      <c r="A48" s="41" t="s">
        <v>100</v>
      </c>
      <c r="B48" s="42">
        <v>96140</v>
      </c>
      <c r="C48" s="42">
        <v>112874</v>
      </c>
      <c r="D48" s="42">
        <v>209014</v>
      </c>
      <c r="E48" s="42">
        <v>98800</v>
      </c>
      <c r="F48" s="42">
        <v>117392</v>
      </c>
      <c r="G48" s="42">
        <v>216192</v>
      </c>
      <c r="H48" s="42">
        <v>101738</v>
      </c>
      <c r="I48" s="42">
        <v>122199</v>
      </c>
      <c r="J48" s="42">
        <v>223937</v>
      </c>
      <c r="K48" s="42">
        <v>104940</v>
      </c>
      <c r="L48" s="42">
        <v>127263</v>
      </c>
      <c r="M48" s="42">
        <v>232203</v>
      </c>
      <c r="N48" s="42">
        <v>108382</v>
      </c>
      <c r="O48" s="42">
        <v>132595</v>
      </c>
      <c r="P48" s="42">
        <v>240977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</row>
    <row r="49" spans="1:34">
      <c r="A49" s="41" t="s">
        <v>110</v>
      </c>
      <c r="B49" s="42">
        <v>107095</v>
      </c>
      <c r="C49" s="42">
        <v>126485</v>
      </c>
      <c r="D49" s="42">
        <v>233580</v>
      </c>
      <c r="E49" s="42">
        <v>107893</v>
      </c>
      <c r="F49" s="42">
        <v>129833</v>
      </c>
      <c r="G49" s="42">
        <v>237726</v>
      </c>
      <c r="H49" s="42">
        <v>109115</v>
      </c>
      <c r="I49" s="42">
        <v>133766</v>
      </c>
      <c r="J49" s="42">
        <v>242881</v>
      </c>
      <c r="K49" s="42">
        <v>110753</v>
      </c>
      <c r="L49" s="42">
        <v>138276</v>
      </c>
      <c r="M49" s="42">
        <v>249029</v>
      </c>
      <c r="N49" s="42">
        <v>112794</v>
      </c>
      <c r="O49" s="42">
        <v>143330</v>
      </c>
      <c r="P49" s="42">
        <v>256124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</row>
    <row r="50" spans="1:34">
      <c r="A50" s="43" t="s">
        <v>167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34">
      <c r="A51" s="45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</sheetData>
  <mergeCells count="15">
    <mergeCell ref="N29:P29"/>
    <mergeCell ref="A3:S3"/>
    <mergeCell ref="A4:S4"/>
    <mergeCell ref="A6:A7"/>
    <mergeCell ref="B6:D6"/>
    <mergeCell ref="E6:G6"/>
    <mergeCell ref="H6:J6"/>
    <mergeCell ref="K6:M6"/>
    <mergeCell ref="N6:P6"/>
    <mergeCell ref="Q6:S6"/>
    <mergeCell ref="A29:A30"/>
    <mergeCell ref="B29:D29"/>
    <mergeCell ref="E29:G29"/>
    <mergeCell ref="H29:J29"/>
    <mergeCell ref="K29:M29"/>
  </mergeCells>
  <hyperlinks>
    <hyperlink ref="U6" location="ÍNDICE!A12" display="ÍNDICE"/>
  </hyperlinks>
  <printOptions horizontalCentered="1" verticalCentered="1"/>
  <pageMargins left="0.31496062992125984" right="0.31496062992125984" top="0.39370078740157483" bottom="0.39370078740157483" header="0.31496062992125984" footer="0"/>
  <pageSetup paperSize="9" scale="71" fitToHeight="0" orientation="landscape" r:id="rId1"/>
  <headerFooter scaleWithDoc="0" alignWithMargins="0">
    <oddHeader>&amp;R&amp;"Arial,Negrita"Compendio estadístico 2013 - Población y migración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3"/>
  <sheetViews>
    <sheetView showGridLines="0" topLeftCell="K1" zoomScale="85" zoomScaleNormal="85" zoomScaleSheetLayoutView="100" workbookViewId="0">
      <selection activeCell="U8" sqref="U8"/>
    </sheetView>
  </sheetViews>
  <sheetFormatPr baseColWidth="10" defaultRowHeight="14.25"/>
  <cols>
    <col min="1" max="1" width="11.5703125" style="34" customWidth="1"/>
    <col min="2" max="3" width="13.42578125" style="34" bestFit="1" customWidth="1"/>
    <col min="4" max="4" width="14.42578125" style="34" bestFit="1" customWidth="1"/>
    <col min="5" max="6" width="13.42578125" style="34" bestFit="1" customWidth="1"/>
    <col min="7" max="7" width="14.42578125" style="34" bestFit="1" customWidth="1"/>
    <col min="8" max="9" width="13.42578125" style="34" bestFit="1" customWidth="1"/>
    <col min="10" max="10" width="14.42578125" style="34" bestFit="1" customWidth="1"/>
    <col min="11" max="12" width="13.42578125" style="34" bestFit="1" customWidth="1"/>
    <col min="13" max="13" width="14.42578125" style="34" bestFit="1" customWidth="1"/>
    <col min="14" max="15" width="13.42578125" style="34" bestFit="1" customWidth="1"/>
    <col min="16" max="16" width="14.42578125" style="34" bestFit="1" customWidth="1"/>
    <col min="17" max="18" width="13.42578125" style="34" bestFit="1" customWidth="1"/>
    <col min="19" max="19" width="14.42578125" style="34" bestFit="1" customWidth="1"/>
    <col min="20" max="34" width="8.5703125" style="34" customWidth="1"/>
    <col min="35" max="35" width="1.28515625" style="34" customWidth="1"/>
    <col min="36" max="16384" width="11.42578125" style="34"/>
  </cols>
  <sheetData>
    <row r="1" spans="1:34" ht="6" customHeight="1"/>
    <row r="2" spans="1:34">
      <c r="A2" s="45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ht="15">
      <c r="A3" s="358" t="s">
        <v>81</v>
      </c>
      <c r="B3" s="47"/>
      <c r="C3" s="4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5">
      <c r="A4" s="521" t="s">
        <v>178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4" ht="15">
      <c r="A5" s="521" t="s">
        <v>181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</row>
    <row r="6" spans="1:34" ht="15">
      <c r="A6" s="525" t="s">
        <v>157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15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</row>
    <row r="8" spans="1:34" ht="21" customHeight="1">
      <c r="A8" s="522" t="s">
        <v>83</v>
      </c>
      <c r="B8" s="524">
        <v>2010</v>
      </c>
      <c r="C8" s="524"/>
      <c r="D8" s="524"/>
      <c r="E8" s="519">
        <v>2011</v>
      </c>
      <c r="F8" s="519"/>
      <c r="G8" s="519"/>
      <c r="H8" s="519">
        <v>2012</v>
      </c>
      <c r="I8" s="519"/>
      <c r="J8" s="519"/>
      <c r="K8" s="519">
        <v>2013</v>
      </c>
      <c r="L8" s="519"/>
      <c r="M8" s="519"/>
      <c r="N8" s="519">
        <v>2014</v>
      </c>
      <c r="O8" s="519"/>
      <c r="P8" s="519"/>
      <c r="Q8" s="519">
        <v>2015</v>
      </c>
      <c r="R8" s="519"/>
      <c r="S8" s="519"/>
      <c r="U8" s="179" t="s">
        <v>149</v>
      </c>
    </row>
    <row r="9" spans="1:34" ht="15">
      <c r="A9" s="522"/>
      <c r="B9" s="36" t="s">
        <v>60</v>
      </c>
      <c r="C9" s="36" t="s">
        <v>61</v>
      </c>
      <c r="D9" s="36" t="s">
        <v>44</v>
      </c>
      <c r="E9" s="36" t="s">
        <v>60</v>
      </c>
      <c r="F9" s="36" t="s">
        <v>61</v>
      </c>
      <c r="G9" s="36" t="s">
        <v>44</v>
      </c>
      <c r="H9" s="36" t="s">
        <v>60</v>
      </c>
      <c r="I9" s="36" t="s">
        <v>61</v>
      </c>
      <c r="J9" s="36" t="s">
        <v>44</v>
      </c>
      <c r="K9" s="36" t="s">
        <v>60</v>
      </c>
      <c r="L9" s="36" t="s">
        <v>61</v>
      </c>
      <c r="M9" s="36" t="s">
        <v>44</v>
      </c>
      <c r="N9" s="36" t="s">
        <v>60</v>
      </c>
      <c r="O9" s="36" t="s">
        <v>61</v>
      </c>
      <c r="P9" s="36" t="s">
        <v>44</v>
      </c>
      <c r="Q9" s="36" t="s">
        <v>60</v>
      </c>
      <c r="R9" s="36" t="s">
        <v>61</v>
      </c>
      <c r="S9" s="36" t="s">
        <v>44</v>
      </c>
    </row>
    <row r="10" spans="1:34" ht="15">
      <c r="A10" s="460" t="s">
        <v>102</v>
      </c>
      <c r="B10" s="39">
        <v>4611039</v>
      </c>
      <c r="C10" s="39">
        <v>4801573</v>
      </c>
      <c r="D10" s="39">
        <v>9412612</v>
      </c>
      <c r="E10" s="39">
        <v>4700620</v>
      </c>
      <c r="F10" s="39">
        <v>4896008</v>
      </c>
      <c r="G10" s="39">
        <v>9596628</v>
      </c>
      <c r="H10" s="39">
        <v>4790437</v>
      </c>
      <c r="I10" s="39">
        <v>4990213</v>
      </c>
      <c r="J10" s="39">
        <v>9780650</v>
      </c>
      <c r="K10" s="39">
        <v>4880045</v>
      </c>
      <c r="L10" s="39">
        <v>5083839</v>
      </c>
      <c r="M10" s="39">
        <v>9963884</v>
      </c>
      <c r="N10" s="39">
        <v>4969197</v>
      </c>
      <c r="O10" s="39">
        <v>5176678</v>
      </c>
      <c r="P10" s="39">
        <v>10145875</v>
      </c>
      <c r="Q10" s="39">
        <v>5057750</v>
      </c>
      <c r="R10" s="39">
        <v>5268634</v>
      </c>
      <c r="S10" s="39">
        <v>10326384</v>
      </c>
    </row>
    <row r="11" spans="1:34">
      <c r="A11" s="41" t="s">
        <v>84</v>
      </c>
      <c r="B11" s="42">
        <v>102625</v>
      </c>
      <c r="C11" s="42">
        <v>97302</v>
      </c>
      <c r="D11" s="42">
        <v>199927</v>
      </c>
      <c r="E11" s="42">
        <v>102629</v>
      </c>
      <c r="F11" s="42">
        <v>97364</v>
      </c>
      <c r="G11" s="42">
        <v>199993</v>
      </c>
      <c r="H11" s="42">
        <v>102542</v>
      </c>
      <c r="I11" s="42">
        <v>97310</v>
      </c>
      <c r="J11" s="42">
        <v>199852</v>
      </c>
      <c r="K11" s="42">
        <v>102461</v>
      </c>
      <c r="L11" s="42">
        <v>97194</v>
      </c>
      <c r="M11" s="42">
        <v>199655</v>
      </c>
      <c r="N11" s="42">
        <v>102402</v>
      </c>
      <c r="O11" s="42">
        <v>97089</v>
      </c>
      <c r="P11" s="42">
        <v>199491</v>
      </c>
      <c r="Q11" s="42">
        <v>102367</v>
      </c>
      <c r="R11" s="42">
        <v>97002</v>
      </c>
      <c r="S11" s="42">
        <v>199369</v>
      </c>
    </row>
    <row r="12" spans="1:34">
      <c r="A12" s="41" t="s">
        <v>103</v>
      </c>
      <c r="B12" s="42">
        <v>406932</v>
      </c>
      <c r="C12" s="42">
        <v>388050</v>
      </c>
      <c r="D12" s="42">
        <v>794982</v>
      </c>
      <c r="E12" s="42">
        <v>409030</v>
      </c>
      <c r="F12" s="42">
        <v>390085</v>
      </c>
      <c r="G12" s="42">
        <v>799115</v>
      </c>
      <c r="H12" s="42">
        <v>410262</v>
      </c>
      <c r="I12" s="42">
        <v>391373</v>
      </c>
      <c r="J12" s="42">
        <v>801635</v>
      </c>
      <c r="K12" s="42">
        <v>410699</v>
      </c>
      <c r="L12" s="42">
        <v>391938</v>
      </c>
      <c r="M12" s="42">
        <v>802637</v>
      </c>
      <c r="N12" s="42">
        <v>410702</v>
      </c>
      <c r="O12" s="42">
        <v>391975</v>
      </c>
      <c r="P12" s="42">
        <v>802677</v>
      </c>
      <c r="Q12" s="42">
        <v>410516</v>
      </c>
      <c r="R12" s="42">
        <v>391722</v>
      </c>
      <c r="S12" s="42">
        <v>802238</v>
      </c>
    </row>
    <row r="13" spans="1:34">
      <c r="A13" s="41" t="s">
        <v>104</v>
      </c>
      <c r="B13" s="42">
        <v>490912</v>
      </c>
      <c r="C13" s="42">
        <v>471019</v>
      </c>
      <c r="D13" s="42">
        <v>961931</v>
      </c>
      <c r="E13" s="42">
        <v>496794</v>
      </c>
      <c r="F13" s="42">
        <v>476014</v>
      </c>
      <c r="G13" s="42">
        <v>972808</v>
      </c>
      <c r="H13" s="42">
        <v>502193</v>
      </c>
      <c r="I13" s="42">
        <v>480701</v>
      </c>
      <c r="J13" s="42">
        <v>982894</v>
      </c>
      <c r="K13" s="42">
        <v>507025</v>
      </c>
      <c r="L13" s="42">
        <v>484961</v>
      </c>
      <c r="M13" s="42">
        <v>991986</v>
      </c>
      <c r="N13" s="42">
        <v>511012</v>
      </c>
      <c r="O13" s="42">
        <v>488574</v>
      </c>
      <c r="P13" s="42">
        <v>999586</v>
      </c>
      <c r="Q13" s="42">
        <v>514007</v>
      </c>
      <c r="R13" s="42">
        <v>491342</v>
      </c>
      <c r="S13" s="42">
        <v>1005349</v>
      </c>
    </row>
    <row r="14" spans="1:34">
      <c r="A14" s="41" t="s">
        <v>105</v>
      </c>
      <c r="B14" s="42">
        <v>465074</v>
      </c>
      <c r="C14" s="42">
        <v>454438</v>
      </c>
      <c r="D14" s="42">
        <v>919512</v>
      </c>
      <c r="E14" s="42">
        <v>473028</v>
      </c>
      <c r="F14" s="42">
        <v>460708</v>
      </c>
      <c r="G14" s="42">
        <v>933736</v>
      </c>
      <c r="H14" s="42">
        <v>480672</v>
      </c>
      <c r="I14" s="42">
        <v>466746</v>
      </c>
      <c r="J14" s="42">
        <v>947418</v>
      </c>
      <c r="K14" s="42">
        <v>487902</v>
      </c>
      <c r="L14" s="42">
        <v>472508</v>
      </c>
      <c r="M14" s="42">
        <v>960410</v>
      </c>
      <c r="N14" s="42">
        <v>494645</v>
      </c>
      <c r="O14" s="42">
        <v>477928</v>
      </c>
      <c r="P14" s="42">
        <v>972573</v>
      </c>
      <c r="Q14" s="42">
        <v>500884</v>
      </c>
      <c r="R14" s="42">
        <v>483035</v>
      </c>
      <c r="S14" s="42">
        <v>983919</v>
      </c>
    </row>
    <row r="15" spans="1:34">
      <c r="A15" s="41" t="s">
        <v>106</v>
      </c>
      <c r="B15" s="42">
        <v>441341</v>
      </c>
      <c r="C15" s="42">
        <v>442405</v>
      </c>
      <c r="D15" s="42">
        <v>883746</v>
      </c>
      <c r="E15" s="42">
        <v>449931</v>
      </c>
      <c r="F15" s="42">
        <v>449469</v>
      </c>
      <c r="G15" s="42">
        <v>899400</v>
      </c>
      <c r="H15" s="42">
        <v>458501</v>
      </c>
      <c r="I15" s="42">
        <v>456404</v>
      </c>
      <c r="J15" s="42">
        <v>914905</v>
      </c>
      <c r="K15" s="42">
        <v>466991</v>
      </c>
      <c r="L15" s="42">
        <v>463157</v>
      </c>
      <c r="M15" s="42">
        <v>930148</v>
      </c>
      <c r="N15" s="42">
        <v>475342</v>
      </c>
      <c r="O15" s="42">
        <v>469712</v>
      </c>
      <c r="P15" s="42">
        <v>945054</v>
      </c>
      <c r="Q15" s="42">
        <v>483475</v>
      </c>
      <c r="R15" s="42">
        <v>476062</v>
      </c>
      <c r="S15" s="42">
        <v>959537</v>
      </c>
    </row>
    <row r="16" spans="1:34">
      <c r="A16" s="41" t="s">
        <v>107</v>
      </c>
      <c r="B16" s="42">
        <v>417396</v>
      </c>
      <c r="C16" s="42">
        <v>428441</v>
      </c>
      <c r="D16" s="42">
        <v>845837</v>
      </c>
      <c r="E16" s="42">
        <v>425001</v>
      </c>
      <c r="F16" s="42">
        <v>434555</v>
      </c>
      <c r="G16" s="42">
        <v>859556</v>
      </c>
      <c r="H16" s="42">
        <v>432804</v>
      </c>
      <c r="I16" s="42">
        <v>440932</v>
      </c>
      <c r="J16" s="42">
        <v>873736</v>
      </c>
      <c r="K16" s="42">
        <v>440854</v>
      </c>
      <c r="L16" s="42">
        <v>447568</v>
      </c>
      <c r="M16" s="42">
        <v>888422</v>
      </c>
      <c r="N16" s="42">
        <v>449132</v>
      </c>
      <c r="O16" s="42">
        <v>454397</v>
      </c>
      <c r="P16" s="42">
        <v>903529</v>
      </c>
      <c r="Q16" s="42">
        <v>457566</v>
      </c>
      <c r="R16" s="42">
        <v>461278</v>
      </c>
      <c r="S16" s="42">
        <v>918844</v>
      </c>
    </row>
    <row r="17" spans="1:34">
      <c r="A17" s="41" t="s">
        <v>108</v>
      </c>
      <c r="B17" s="42">
        <v>386667</v>
      </c>
      <c r="C17" s="42">
        <v>408997</v>
      </c>
      <c r="D17" s="42">
        <v>795664</v>
      </c>
      <c r="E17" s="42">
        <v>394251</v>
      </c>
      <c r="F17" s="42">
        <v>414784</v>
      </c>
      <c r="G17" s="42">
        <v>809035</v>
      </c>
      <c r="H17" s="42">
        <v>401694</v>
      </c>
      <c r="I17" s="42">
        <v>420410</v>
      </c>
      <c r="J17" s="42">
        <v>822104</v>
      </c>
      <c r="K17" s="42">
        <v>409055</v>
      </c>
      <c r="L17" s="42">
        <v>425957</v>
      </c>
      <c r="M17" s="42">
        <v>835012</v>
      </c>
      <c r="N17" s="42">
        <v>416404</v>
      </c>
      <c r="O17" s="42">
        <v>431513</v>
      </c>
      <c r="P17" s="42">
        <v>847917</v>
      </c>
      <c r="Q17" s="42">
        <v>423804</v>
      </c>
      <c r="R17" s="42">
        <v>437168</v>
      </c>
      <c r="S17" s="42">
        <v>860972</v>
      </c>
    </row>
    <row r="18" spans="1:34">
      <c r="A18" s="41" t="s">
        <v>109</v>
      </c>
      <c r="B18" s="42">
        <v>344584</v>
      </c>
      <c r="C18" s="42">
        <v>377454</v>
      </c>
      <c r="D18" s="42">
        <v>722038</v>
      </c>
      <c r="E18" s="42">
        <v>353071</v>
      </c>
      <c r="F18" s="42">
        <v>385246</v>
      </c>
      <c r="G18" s="42">
        <v>738317</v>
      </c>
      <c r="H18" s="42">
        <v>361476</v>
      </c>
      <c r="I18" s="42">
        <v>392500</v>
      </c>
      <c r="J18" s="42">
        <v>753976</v>
      </c>
      <c r="K18" s="42">
        <v>369698</v>
      </c>
      <c r="L18" s="42">
        <v>399204</v>
      </c>
      <c r="M18" s="42">
        <v>768902</v>
      </c>
      <c r="N18" s="42">
        <v>377669</v>
      </c>
      <c r="O18" s="42">
        <v>405419</v>
      </c>
      <c r="P18" s="42">
        <v>783088</v>
      </c>
      <c r="Q18" s="42">
        <v>385362</v>
      </c>
      <c r="R18" s="42">
        <v>411244</v>
      </c>
      <c r="S18" s="42">
        <v>796606</v>
      </c>
    </row>
    <row r="19" spans="1:34">
      <c r="A19" s="41" t="s">
        <v>92</v>
      </c>
      <c r="B19" s="42">
        <v>301794</v>
      </c>
      <c r="C19" s="42">
        <v>336798</v>
      </c>
      <c r="D19" s="42">
        <v>638592</v>
      </c>
      <c r="E19" s="42">
        <v>309615</v>
      </c>
      <c r="F19" s="42">
        <v>345526</v>
      </c>
      <c r="G19" s="42">
        <v>655141</v>
      </c>
      <c r="H19" s="42">
        <v>317660</v>
      </c>
      <c r="I19" s="42">
        <v>354248</v>
      </c>
      <c r="J19" s="42">
        <v>671908</v>
      </c>
      <c r="K19" s="42">
        <v>325854</v>
      </c>
      <c r="L19" s="42">
        <v>362877</v>
      </c>
      <c r="M19" s="42">
        <v>688731</v>
      </c>
      <c r="N19" s="42">
        <v>334135</v>
      </c>
      <c r="O19" s="42">
        <v>371293</v>
      </c>
      <c r="P19" s="42">
        <v>705428</v>
      </c>
      <c r="Q19" s="42">
        <v>342493</v>
      </c>
      <c r="R19" s="42">
        <v>379358</v>
      </c>
      <c r="S19" s="42">
        <v>721851</v>
      </c>
    </row>
    <row r="20" spans="1:34">
      <c r="A20" s="41" t="s">
        <v>93</v>
      </c>
      <c r="B20" s="42">
        <v>267840</v>
      </c>
      <c r="C20" s="42">
        <v>299727</v>
      </c>
      <c r="D20" s="42">
        <v>567567</v>
      </c>
      <c r="E20" s="42">
        <v>274342</v>
      </c>
      <c r="F20" s="42">
        <v>307534</v>
      </c>
      <c r="G20" s="42">
        <v>581876</v>
      </c>
      <c r="H20" s="42">
        <v>281018</v>
      </c>
      <c r="I20" s="42">
        <v>315519</v>
      </c>
      <c r="J20" s="42">
        <v>596537</v>
      </c>
      <c r="K20" s="42">
        <v>287920</v>
      </c>
      <c r="L20" s="42">
        <v>323730</v>
      </c>
      <c r="M20" s="42">
        <v>611650</v>
      </c>
      <c r="N20" s="42">
        <v>295084</v>
      </c>
      <c r="O20" s="42">
        <v>332115</v>
      </c>
      <c r="P20" s="42">
        <v>627199</v>
      </c>
      <c r="Q20" s="42">
        <v>302528</v>
      </c>
      <c r="R20" s="42">
        <v>340619</v>
      </c>
      <c r="S20" s="42">
        <v>643147</v>
      </c>
    </row>
    <row r="21" spans="1:34">
      <c r="A21" s="41" t="s">
        <v>94</v>
      </c>
      <c r="B21" s="42">
        <v>237043</v>
      </c>
      <c r="C21" s="42">
        <v>263288</v>
      </c>
      <c r="D21" s="42">
        <v>500331</v>
      </c>
      <c r="E21" s="42">
        <v>243313</v>
      </c>
      <c r="F21" s="42">
        <v>271076</v>
      </c>
      <c r="G21" s="42">
        <v>514389</v>
      </c>
      <c r="H21" s="42">
        <v>249549</v>
      </c>
      <c r="I21" s="42">
        <v>278727</v>
      </c>
      <c r="J21" s="42">
        <v>528276</v>
      </c>
      <c r="K21" s="42">
        <v>255762</v>
      </c>
      <c r="L21" s="42">
        <v>286272</v>
      </c>
      <c r="M21" s="42">
        <v>542034</v>
      </c>
      <c r="N21" s="42">
        <v>261985</v>
      </c>
      <c r="O21" s="42">
        <v>293760</v>
      </c>
      <c r="P21" s="42">
        <v>555745</v>
      </c>
      <c r="Q21" s="42">
        <v>268266</v>
      </c>
      <c r="R21" s="42">
        <v>301270</v>
      </c>
      <c r="S21" s="42">
        <v>569536</v>
      </c>
    </row>
    <row r="22" spans="1:34">
      <c r="A22" s="41" t="s">
        <v>95</v>
      </c>
      <c r="B22" s="42">
        <v>200961</v>
      </c>
      <c r="C22" s="42">
        <v>219931</v>
      </c>
      <c r="D22" s="42">
        <v>420892</v>
      </c>
      <c r="E22" s="42">
        <v>207534</v>
      </c>
      <c r="F22" s="42">
        <v>228178</v>
      </c>
      <c r="G22" s="42">
        <v>435712</v>
      </c>
      <c r="H22" s="42">
        <v>214041</v>
      </c>
      <c r="I22" s="42">
        <v>236335</v>
      </c>
      <c r="J22" s="42">
        <v>450376</v>
      </c>
      <c r="K22" s="42">
        <v>220449</v>
      </c>
      <c r="L22" s="42">
        <v>244352</v>
      </c>
      <c r="M22" s="42">
        <v>464801</v>
      </c>
      <c r="N22" s="42">
        <v>226732</v>
      </c>
      <c r="O22" s="42">
        <v>252215</v>
      </c>
      <c r="P22" s="42">
        <v>478947</v>
      </c>
      <c r="Q22" s="42">
        <v>232909</v>
      </c>
      <c r="R22" s="42">
        <v>259923</v>
      </c>
      <c r="S22" s="42">
        <v>492832</v>
      </c>
    </row>
    <row r="23" spans="1:34">
      <c r="A23" s="41" t="s">
        <v>96</v>
      </c>
      <c r="B23" s="42">
        <v>160362</v>
      </c>
      <c r="C23" s="42">
        <v>174504</v>
      </c>
      <c r="D23" s="42">
        <v>334866</v>
      </c>
      <c r="E23" s="42">
        <v>166406</v>
      </c>
      <c r="F23" s="42">
        <v>182016</v>
      </c>
      <c r="G23" s="42">
        <v>348422</v>
      </c>
      <c r="H23" s="42">
        <v>172568</v>
      </c>
      <c r="I23" s="42">
        <v>189721</v>
      </c>
      <c r="J23" s="42">
        <v>362289</v>
      </c>
      <c r="K23" s="42">
        <v>178799</v>
      </c>
      <c r="L23" s="42">
        <v>197566</v>
      </c>
      <c r="M23" s="42">
        <v>376365</v>
      </c>
      <c r="N23" s="42">
        <v>185081</v>
      </c>
      <c r="O23" s="42">
        <v>205516</v>
      </c>
      <c r="P23" s="42">
        <v>390597</v>
      </c>
      <c r="Q23" s="42">
        <v>191345</v>
      </c>
      <c r="R23" s="42">
        <v>213485</v>
      </c>
      <c r="S23" s="42">
        <v>404830</v>
      </c>
    </row>
    <row r="24" spans="1:34">
      <c r="A24" s="41" t="s">
        <v>97</v>
      </c>
      <c r="B24" s="42">
        <v>121749</v>
      </c>
      <c r="C24" s="42">
        <v>133917</v>
      </c>
      <c r="D24" s="42">
        <v>255666</v>
      </c>
      <c r="E24" s="42">
        <v>126434</v>
      </c>
      <c r="F24" s="42">
        <v>139807</v>
      </c>
      <c r="G24" s="42">
        <v>266241</v>
      </c>
      <c r="H24" s="42">
        <v>131331</v>
      </c>
      <c r="I24" s="42">
        <v>145992</v>
      </c>
      <c r="J24" s="42">
        <v>277323</v>
      </c>
      <c r="K24" s="42">
        <v>136413</v>
      </c>
      <c r="L24" s="42">
        <v>152446</v>
      </c>
      <c r="M24" s="42">
        <v>288859</v>
      </c>
      <c r="N24" s="42">
        <v>141675</v>
      </c>
      <c r="O24" s="42">
        <v>159159</v>
      </c>
      <c r="P24" s="42">
        <v>300834</v>
      </c>
      <c r="Q24" s="42">
        <v>147101</v>
      </c>
      <c r="R24" s="42">
        <v>166108</v>
      </c>
      <c r="S24" s="42">
        <v>313209</v>
      </c>
    </row>
    <row r="25" spans="1:34">
      <c r="A25" s="41" t="s">
        <v>98</v>
      </c>
      <c r="B25" s="42">
        <v>89432</v>
      </c>
      <c r="C25" s="42">
        <v>101093</v>
      </c>
      <c r="D25" s="42">
        <v>190525</v>
      </c>
      <c r="E25" s="42">
        <v>92654</v>
      </c>
      <c r="F25" s="42">
        <v>105427</v>
      </c>
      <c r="G25" s="42">
        <v>198081</v>
      </c>
      <c r="H25" s="42">
        <v>96088</v>
      </c>
      <c r="I25" s="42">
        <v>109997</v>
      </c>
      <c r="J25" s="42">
        <v>206085</v>
      </c>
      <c r="K25" s="42">
        <v>99735</v>
      </c>
      <c r="L25" s="42">
        <v>114812</v>
      </c>
      <c r="M25" s="42">
        <v>214547</v>
      </c>
      <c r="N25" s="42">
        <v>103571</v>
      </c>
      <c r="O25" s="42">
        <v>119866</v>
      </c>
      <c r="P25" s="42">
        <v>223437</v>
      </c>
      <c r="Q25" s="42">
        <v>107592</v>
      </c>
      <c r="R25" s="42">
        <v>125160</v>
      </c>
      <c r="S25" s="42">
        <v>232752</v>
      </c>
    </row>
    <row r="26" spans="1:34">
      <c r="A26" s="41" t="s">
        <v>99</v>
      </c>
      <c r="B26" s="42">
        <v>64940</v>
      </c>
      <c r="C26" s="42">
        <v>75608</v>
      </c>
      <c r="D26" s="42">
        <v>140548</v>
      </c>
      <c r="E26" s="42">
        <v>66685</v>
      </c>
      <c r="F26" s="42">
        <v>78547</v>
      </c>
      <c r="G26" s="42">
        <v>145232</v>
      </c>
      <c r="H26" s="42">
        <v>68673</v>
      </c>
      <c r="I26" s="42">
        <v>81723</v>
      </c>
      <c r="J26" s="42">
        <v>150396</v>
      </c>
      <c r="K26" s="42">
        <v>70883</v>
      </c>
      <c r="L26" s="42">
        <v>85133</v>
      </c>
      <c r="M26" s="42">
        <v>156016</v>
      </c>
      <c r="N26" s="42">
        <v>73322</v>
      </c>
      <c r="O26" s="42">
        <v>88753</v>
      </c>
      <c r="P26" s="42">
        <v>162075</v>
      </c>
      <c r="Q26" s="42">
        <v>75955</v>
      </c>
      <c r="R26" s="42">
        <v>92597</v>
      </c>
      <c r="S26" s="42">
        <v>168552</v>
      </c>
    </row>
    <row r="27" spans="1:34">
      <c r="A27" s="41" t="s">
        <v>100</v>
      </c>
      <c r="B27" s="42">
        <v>46783</v>
      </c>
      <c r="C27" s="42">
        <v>54861</v>
      </c>
      <c r="D27" s="42">
        <v>101644</v>
      </c>
      <c r="E27" s="42">
        <v>47372</v>
      </c>
      <c r="F27" s="42">
        <v>56483</v>
      </c>
      <c r="G27" s="42">
        <v>103855</v>
      </c>
      <c r="H27" s="42">
        <v>48124</v>
      </c>
      <c r="I27" s="42">
        <v>58327</v>
      </c>
      <c r="J27" s="42">
        <v>106451</v>
      </c>
      <c r="K27" s="42">
        <v>49066</v>
      </c>
      <c r="L27" s="42">
        <v>60378</v>
      </c>
      <c r="M27" s="42">
        <v>109444</v>
      </c>
      <c r="N27" s="42">
        <v>50189</v>
      </c>
      <c r="O27" s="42">
        <v>62652</v>
      </c>
      <c r="P27" s="42">
        <v>112841</v>
      </c>
      <c r="Q27" s="42">
        <v>51497</v>
      </c>
      <c r="R27" s="42">
        <v>65143</v>
      </c>
      <c r="S27" s="42">
        <v>116640</v>
      </c>
    </row>
    <row r="28" spans="1:34">
      <c r="A28" s="41" t="s">
        <v>110</v>
      </c>
      <c r="B28" s="42">
        <v>64604</v>
      </c>
      <c r="C28" s="42">
        <v>73740</v>
      </c>
      <c r="D28" s="42">
        <v>138344</v>
      </c>
      <c r="E28" s="42">
        <v>62530</v>
      </c>
      <c r="F28" s="42">
        <v>73189</v>
      </c>
      <c r="G28" s="42">
        <v>135719</v>
      </c>
      <c r="H28" s="42">
        <v>61241</v>
      </c>
      <c r="I28" s="42">
        <v>73248</v>
      </c>
      <c r="J28" s="42">
        <v>134489</v>
      </c>
      <c r="K28" s="42">
        <v>60479</v>
      </c>
      <c r="L28" s="42">
        <v>73786</v>
      </c>
      <c r="M28" s="42">
        <v>134265</v>
      </c>
      <c r="N28" s="42">
        <v>60115</v>
      </c>
      <c r="O28" s="42">
        <v>74742</v>
      </c>
      <c r="P28" s="42">
        <v>134857</v>
      </c>
      <c r="Q28" s="42">
        <v>60083</v>
      </c>
      <c r="R28" s="42">
        <v>76118</v>
      </c>
      <c r="S28" s="42">
        <v>136201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>
      <c r="A29" s="4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>
      <c r="A30" s="46" t="s">
        <v>111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>
      <c r="A31" s="522" t="s">
        <v>83</v>
      </c>
      <c r="B31" s="519">
        <v>2016</v>
      </c>
      <c r="C31" s="519"/>
      <c r="D31" s="519"/>
      <c r="E31" s="519">
        <v>2017</v>
      </c>
      <c r="F31" s="519"/>
      <c r="G31" s="519"/>
      <c r="H31" s="519">
        <v>2018</v>
      </c>
      <c r="I31" s="519"/>
      <c r="J31" s="519"/>
      <c r="K31" s="519">
        <v>2019</v>
      </c>
      <c r="L31" s="519"/>
      <c r="M31" s="519"/>
      <c r="N31" s="519">
        <v>2020</v>
      </c>
      <c r="O31" s="519"/>
      <c r="P31" s="519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>
      <c r="A32" s="522"/>
      <c r="B32" s="36" t="s">
        <v>60</v>
      </c>
      <c r="C32" s="36" t="s">
        <v>61</v>
      </c>
      <c r="D32" s="36" t="s">
        <v>44</v>
      </c>
      <c r="E32" s="36" t="s">
        <v>60</v>
      </c>
      <c r="F32" s="36" t="s">
        <v>61</v>
      </c>
      <c r="G32" s="36" t="s">
        <v>44</v>
      </c>
      <c r="H32" s="36" t="s">
        <v>60</v>
      </c>
      <c r="I32" s="36" t="s">
        <v>61</v>
      </c>
      <c r="J32" s="36" t="s">
        <v>44</v>
      </c>
      <c r="K32" s="36" t="s">
        <v>60</v>
      </c>
      <c r="L32" s="36" t="s">
        <v>61</v>
      </c>
      <c r="M32" s="36" t="s">
        <v>44</v>
      </c>
      <c r="N32" s="36" t="s">
        <v>60</v>
      </c>
      <c r="O32" s="36" t="s">
        <v>61</v>
      </c>
      <c r="P32" s="36" t="s">
        <v>44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>
      <c r="A33" s="460" t="s">
        <v>102</v>
      </c>
      <c r="B33" s="39">
        <v>5145594</v>
      </c>
      <c r="C33" s="39">
        <v>5359586</v>
      </c>
      <c r="D33" s="39">
        <v>10505180</v>
      </c>
      <c r="E33" s="39">
        <v>5232565</v>
      </c>
      <c r="F33" s="39">
        <v>5449583</v>
      </c>
      <c r="G33" s="39">
        <v>10682148</v>
      </c>
      <c r="H33" s="39">
        <v>5318564</v>
      </c>
      <c r="I33" s="39">
        <v>5538644</v>
      </c>
      <c r="J33" s="39">
        <v>10857208</v>
      </c>
      <c r="K33" s="39">
        <v>5403496</v>
      </c>
      <c r="L33" s="39">
        <v>5626720</v>
      </c>
      <c r="M33" s="39">
        <v>11030216</v>
      </c>
      <c r="N33" s="39">
        <v>5487262</v>
      </c>
      <c r="O33" s="39">
        <v>5713869</v>
      </c>
      <c r="P33" s="39">
        <v>11201131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>
      <c r="A34" s="41" t="s">
        <v>84</v>
      </c>
      <c r="B34" s="42">
        <v>102349</v>
      </c>
      <c r="C34" s="42">
        <v>96929</v>
      </c>
      <c r="D34" s="42">
        <v>199278</v>
      </c>
      <c r="E34" s="42">
        <v>102346</v>
      </c>
      <c r="F34" s="42">
        <v>96872</v>
      </c>
      <c r="G34" s="42">
        <v>199218</v>
      </c>
      <c r="H34" s="42">
        <v>102349</v>
      </c>
      <c r="I34" s="42">
        <v>96831</v>
      </c>
      <c r="J34" s="42">
        <v>199180</v>
      </c>
      <c r="K34" s="42">
        <v>102365</v>
      </c>
      <c r="L34" s="42">
        <v>96800</v>
      </c>
      <c r="M34" s="42">
        <v>199165</v>
      </c>
      <c r="N34" s="42">
        <v>102393</v>
      </c>
      <c r="O34" s="42">
        <v>96786</v>
      </c>
      <c r="P34" s="42">
        <v>199179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>
      <c r="A35" s="41" t="s">
        <v>103</v>
      </c>
      <c r="B35" s="42">
        <v>410260</v>
      </c>
      <c r="C35" s="42">
        <v>391285</v>
      </c>
      <c r="D35" s="42">
        <v>801545</v>
      </c>
      <c r="E35" s="42">
        <v>410047</v>
      </c>
      <c r="F35" s="42">
        <v>390832</v>
      </c>
      <c r="G35" s="42">
        <v>800879</v>
      </c>
      <c r="H35" s="42">
        <v>409892</v>
      </c>
      <c r="I35" s="42">
        <v>390442</v>
      </c>
      <c r="J35" s="42">
        <v>800334</v>
      </c>
      <c r="K35" s="42">
        <v>409792</v>
      </c>
      <c r="L35" s="42">
        <v>390131</v>
      </c>
      <c r="M35" s="42">
        <v>799923</v>
      </c>
      <c r="N35" s="42">
        <v>409726</v>
      </c>
      <c r="O35" s="42">
        <v>389869</v>
      </c>
      <c r="P35" s="42">
        <v>799595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</row>
    <row r="36" spans="1:34">
      <c r="A36" s="41" t="s">
        <v>104</v>
      </c>
      <c r="B36" s="42">
        <v>515977</v>
      </c>
      <c r="C36" s="42">
        <v>493223</v>
      </c>
      <c r="D36" s="42">
        <v>1009200</v>
      </c>
      <c r="E36" s="42">
        <v>516914</v>
      </c>
      <c r="F36" s="42">
        <v>494175</v>
      </c>
      <c r="G36" s="42">
        <v>1011089</v>
      </c>
      <c r="H36" s="42">
        <v>517010</v>
      </c>
      <c r="I36" s="42">
        <v>494304</v>
      </c>
      <c r="J36" s="42">
        <v>1011314</v>
      </c>
      <c r="K36" s="42">
        <v>516637</v>
      </c>
      <c r="L36" s="42">
        <v>493916</v>
      </c>
      <c r="M36" s="42">
        <v>1010553</v>
      </c>
      <c r="N36" s="42">
        <v>516058</v>
      </c>
      <c r="O36" s="42">
        <v>493253</v>
      </c>
      <c r="P36" s="42">
        <v>1009311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1:34">
      <c r="A37" s="41" t="s">
        <v>105</v>
      </c>
      <c r="B37" s="42">
        <v>506610</v>
      </c>
      <c r="C37" s="42">
        <v>487822</v>
      </c>
      <c r="D37" s="42">
        <v>994432</v>
      </c>
      <c r="E37" s="42">
        <v>511824</v>
      </c>
      <c r="F37" s="42">
        <v>492285</v>
      </c>
      <c r="G37" s="42">
        <v>1004109</v>
      </c>
      <c r="H37" s="42">
        <v>516434</v>
      </c>
      <c r="I37" s="42">
        <v>496314</v>
      </c>
      <c r="J37" s="42">
        <v>1012748</v>
      </c>
      <c r="K37" s="42">
        <v>520185</v>
      </c>
      <c r="L37" s="42">
        <v>499689</v>
      </c>
      <c r="M37" s="42">
        <v>1019874</v>
      </c>
      <c r="N37" s="42">
        <v>522894</v>
      </c>
      <c r="O37" s="42">
        <v>502229</v>
      </c>
      <c r="P37" s="42">
        <v>1025123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1:34">
      <c r="A38" s="41" t="s">
        <v>106</v>
      </c>
      <c r="B38" s="42">
        <v>491355</v>
      </c>
      <c r="C38" s="42">
        <v>482181</v>
      </c>
      <c r="D38" s="42">
        <v>973536</v>
      </c>
      <c r="E38" s="42">
        <v>498864</v>
      </c>
      <c r="F38" s="42">
        <v>488016</v>
      </c>
      <c r="G38" s="42">
        <v>986880</v>
      </c>
      <c r="H38" s="42">
        <v>505921</v>
      </c>
      <c r="I38" s="42">
        <v>493543</v>
      </c>
      <c r="J38" s="42">
        <v>999464</v>
      </c>
      <c r="K38" s="42">
        <v>512462</v>
      </c>
      <c r="L38" s="42">
        <v>498728</v>
      </c>
      <c r="M38" s="42">
        <v>1011190</v>
      </c>
      <c r="N38" s="42">
        <v>518460</v>
      </c>
      <c r="O38" s="42">
        <v>503621</v>
      </c>
      <c r="P38" s="42">
        <v>1022081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>
      <c r="A39" s="41" t="s">
        <v>107</v>
      </c>
      <c r="B39" s="42">
        <v>466041</v>
      </c>
      <c r="C39" s="42">
        <v>468097</v>
      </c>
      <c r="D39" s="42">
        <v>934138</v>
      </c>
      <c r="E39" s="42">
        <v>474466</v>
      </c>
      <c r="F39" s="42">
        <v>474774</v>
      </c>
      <c r="G39" s="42">
        <v>949240</v>
      </c>
      <c r="H39" s="42">
        <v>482775</v>
      </c>
      <c r="I39" s="42">
        <v>481251</v>
      </c>
      <c r="J39" s="42">
        <v>964026</v>
      </c>
      <c r="K39" s="42">
        <v>490898</v>
      </c>
      <c r="L39" s="42">
        <v>487545</v>
      </c>
      <c r="M39" s="42">
        <v>978443</v>
      </c>
      <c r="N39" s="42">
        <v>498791</v>
      </c>
      <c r="O39" s="42">
        <v>493631</v>
      </c>
      <c r="P39" s="42">
        <v>992422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</row>
    <row r="40" spans="1:34">
      <c r="A40" s="41" t="s">
        <v>108</v>
      </c>
      <c r="B40" s="42">
        <v>431317</v>
      </c>
      <c r="C40" s="42">
        <v>443008</v>
      </c>
      <c r="D40" s="42">
        <v>874325</v>
      </c>
      <c r="E40" s="42">
        <v>439024</v>
      </c>
      <c r="F40" s="42">
        <v>449112</v>
      </c>
      <c r="G40" s="42">
        <v>888136</v>
      </c>
      <c r="H40" s="42">
        <v>446927</v>
      </c>
      <c r="I40" s="42">
        <v>455463</v>
      </c>
      <c r="J40" s="42">
        <v>902390</v>
      </c>
      <c r="K40" s="42">
        <v>455009</v>
      </c>
      <c r="L40" s="42">
        <v>462019</v>
      </c>
      <c r="M40" s="42">
        <v>917028</v>
      </c>
      <c r="N40" s="42">
        <v>463225</v>
      </c>
      <c r="O40" s="42">
        <v>468639</v>
      </c>
      <c r="P40" s="42">
        <v>931864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>
      <c r="A41" s="41" t="s">
        <v>109</v>
      </c>
      <c r="B41" s="42">
        <v>392836</v>
      </c>
      <c r="C41" s="42">
        <v>416805</v>
      </c>
      <c r="D41" s="42">
        <v>809641</v>
      </c>
      <c r="E41" s="42">
        <v>400134</v>
      </c>
      <c r="F41" s="42">
        <v>422177</v>
      </c>
      <c r="G41" s="42">
        <v>822311</v>
      </c>
      <c r="H41" s="42">
        <v>407335</v>
      </c>
      <c r="I41" s="42">
        <v>427472</v>
      </c>
      <c r="J41" s="42">
        <v>834807</v>
      </c>
      <c r="K41" s="42">
        <v>414513</v>
      </c>
      <c r="L41" s="42">
        <v>432790</v>
      </c>
      <c r="M41" s="42">
        <v>847303</v>
      </c>
      <c r="N41" s="42">
        <v>421735</v>
      </c>
      <c r="O41" s="42">
        <v>438240</v>
      </c>
      <c r="P41" s="42">
        <v>859975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1:34">
      <c r="A42" s="41" t="s">
        <v>92</v>
      </c>
      <c r="B42" s="42">
        <v>350824</v>
      </c>
      <c r="C42" s="42">
        <v>386951</v>
      </c>
      <c r="D42" s="42">
        <v>737775</v>
      </c>
      <c r="E42" s="42">
        <v>359059</v>
      </c>
      <c r="F42" s="42">
        <v>393989</v>
      </c>
      <c r="G42" s="42">
        <v>753048</v>
      </c>
      <c r="H42" s="42">
        <v>367110</v>
      </c>
      <c r="I42" s="42">
        <v>400505</v>
      </c>
      <c r="J42" s="42">
        <v>767615</v>
      </c>
      <c r="K42" s="42">
        <v>374907</v>
      </c>
      <c r="L42" s="42">
        <v>406542</v>
      </c>
      <c r="M42" s="42">
        <v>781449</v>
      </c>
      <c r="N42" s="42">
        <v>382431</v>
      </c>
      <c r="O42" s="42">
        <v>412216</v>
      </c>
      <c r="P42" s="42">
        <v>794647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1:34">
      <c r="A43" s="41" t="s">
        <v>93</v>
      </c>
      <c r="B43" s="42">
        <v>310206</v>
      </c>
      <c r="C43" s="42">
        <v>349183</v>
      </c>
      <c r="D43" s="42">
        <v>659389</v>
      </c>
      <c r="E43" s="42">
        <v>318088</v>
      </c>
      <c r="F43" s="42">
        <v>357737</v>
      </c>
      <c r="G43" s="42">
        <v>675825</v>
      </c>
      <c r="H43" s="42">
        <v>326102</v>
      </c>
      <c r="I43" s="42">
        <v>366214</v>
      </c>
      <c r="J43" s="42">
        <v>692316</v>
      </c>
      <c r="K43" s="42">
        <v>334219</v>
      </c>
      <c r="L43" s="42">
        <v>374489</v>
      </c>
      <c r="M43" s="42">
        <v>708708</v>
      </c>
      <c r="N43" s="42">
        <v>342389</v>
      </c>
      <c r="O43" s="42">
        <v>382445</v>
      </c>
      <c r="P43" s="42">
        <v>724834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4">
      <c r="A44" s="41" t="s">
        <v>94</v>
      </c>
      <c r="B44" s="42">
        <v>274650</v>
      </c>
      <c r="C44" s="42">
        <v>308900</v>
      </c>
      <c r="D44" s="42">
        <v>583550</v>
      </c>
      <c r="E44" s="42">
        <v>281178</v>
      </c>
      <c r="F44" s="42">
        <v>316730</v>
      </c>
      <c r="G44" s="42">
        <v>597908</v>
      </c>
      <c r="H44" s="42">
        <v>287904</v>
      </c>
      <c r="I44" s="42">
        <v>324766</v>
      </c>
      <c r="J44" s="42">
        <v>612670</v>
      </c>
      <c r="K44" s="42">
        <v>294898</v>
      </c>
      <c r="L44" s="42">
        <v>332993</v>
      </c>
      <c r="M44" s="42">
        <v>627891</v>
      </c>
      <c r="N44" s="42">
        <v>302153</v>
      </c>
      <c r="O44" s="42">
        <v>341352</v>
      </c>
      <c r="P44" s="42">
        <v>643505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4">
      <c r="A45" s="41" t="s">
        <v>95</v>
      </c>
      <c r="B45" s="42">
        <v>238982</v>
      </c>
      <c r="C45" s="42">
        <v>267472</v>
      </c>
      <c r="D45" s="42">
        <v>506454</v>
      </c>
      <c r="E45" s="42">
        <v>245006</v>
      </c>
      <c r="F45" s="42">
        <v>274866</v>
      </c>
      <c r="G45" s="42">
        <v>519872</v>
      </c>
      <c r="H45" s="42">
        <v>251004</v>
      </c>
      <c r="I45" s="42">
        <v>282163</v>
      </c>
      <c r="J45" s="42">
        <v>533167</v>
      </c>
      <c r="K45" s="42">
        <v>257010</v>
      </c>
      <c r="L45" s="42">
        <v>289414</v>
      </c>
      <c r="M45" s="42">
        <v>546424</v>
      </c>
      <c r="N45" s="42">
        <v>263041</v>
      </c>
      <c r="O45" s="42">
        <v>296707</v>
      </c>
      <c r="P45" s="42">
        <v>559748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4">
      <c r="A46" s="41" t="s">
        <v>96</v>
      </c>
      <c r="B46" s="42">
        <v>197567</v>
      </c>
      <c r="C46" s="42">
        <v>221404</v>
      </c>
      <c r="D46" s="42">
        <v>418971</v>
      </c>
      <c r="E46" s="42">
        <v>203718</v>
      </c>
      <c r="F46" s="42">
        <v>229238</v>
      </c>
      <c r="G46" s="42">
        <v>432956</v>
      </c>
      <c r="H46" s="42">
        <v>209761</v>
      </c>
      <c r="I46" s="42">
        <v>236941</v>
      </c>
      <c r="J46" s="42">
        <v>446702</v>
      </c>
      <c r="K46" s="42">
        <v>215691</v>
      </c>
      <c r="L46" s="42">
        <v>244483</v>
      </c>
      <c r="M46" s="42">
        <v>460174</v>
      </c>
      <c r="N46" s="42">
        <v>221496</v>
      </c>
      <c r="O46" s="42">
        <v>251898</v>
      </c>
      <c r="P46" s="42">
        <v>473394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4">
      <c r="A47" s="41" t="s">
        <v>97</v>
      </c>
      <c r="B47" s="42">
        <v>152660</v>
      </c>
      <c r="C47" s="42">
        <v>173244</v>
      </c>
      <c r="D47" s="42">
        <v>325904</v>
      </c>
      <c r="E47" s="42">
        <v>158317</v>
      </c>
      <c r="F47" s="42">
        <v>180556</v>
      </c>
      <c r="G47" s="42">
        <v>338873</v>
      </c>
      <c r="H47" s="42">
        <v>164048</v>
      </c>
      <c r="I47" s="42">
        <v>188009</v>
      </c>
      <c r="J47" s="42">
        <v>352057</v>
      </c>
      <c r="K47" s="42">
        <v>169798</v>
      </c>
      <c r="L47" s="42">
        <v>195563</v>
      </c>
      <c r="M47" s="42">
        <v>365361</v>
      </c>
      <c r="N47" s="42">
        <v>175539</v>
      </c>
      <c r="O47" s="42">
        <v>203141</v>
      </c>
      <c r="P47" s="42">
        <v>378680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4">
      <c r="A48" s="41" t="s">
        <v>98</v>
      </c>
      <c r="B48" s="42">
        <v>111796</v>
      </c>
      <c r="C48" s="42">
        <v>130709</v>
      </c>
      <c r="D48" s="42">
        <v>242505</v>
      </c>
      <c r="E48" s="42">
        <v>116187</v>
      </c>
      <c r="F48" s="42">
        <v>136525</v>
      </c>
      <c r="G48" s="42">
        <v>252712</v>
      </c>
      <c r="H48" s="42">
        <v>120744</v>
      </c>
      <c r="I48" s="42">
        <v>142611</v>
      </c>
      <c r="J48" s="42">
        <v>263355</v>
      </c>
      <c r="K48" s="42">
        <v>125451</v>
      </c>
      <c r="L48" s="42">
        <v>148946</v>
      </c>
      <c r="M48" s="42">
        <v>274397</v>
      </c>
      <c r="N48" s="42">
        <v>130306</v>
      </c>
      <c r="O48" s="42">
        <v>155500</v>
      </c>
      <c r="P48" s="42">
        <v>285806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</row>
    <row r="49" spans="1:34">
      <c r="A49" s="41" t="s">
        <v>99</v>
      </c>
      <c r="B49" s="42">
        <v>78771</v>
      </c>
      <c r="C49" s="42">
        <v>96665</v>
      </c>
      <c r="D49" s="42">
        <v>175436</v>
      </c>
      <c r="E49" s="42">
        <v>81779</v>
      </c>
      <c r="F49" s="42">
        <v>100952</v>
      </c>
      <c r="G49" s="42">
        <v>182731</v>
      </c>
      <c r="H49" s="42">
        <v>84966</v>
      </c>
      <c r="I49" s="42">
        <v>105455</v>
      </c>
      <c r="J49" s="42">
        <v>190421</v>
      </c>
      <c r="K49" s="42">
        <v>88309</v>
      </c>
      <c r="L49" s="42">
        <v>110179</v>
      </c>
      <c r="M49" s="42">
        <v>198488</v>
      </c>
      <c r="N49" s="42">
        <v>91809</v>
      </c>
      <c r="O49" s="42">
        <v>115152</v>
      </c>
      <c r="P49" s="42">
        <v>206961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</row>
    <row r="50" spans="1:34">
      <c r="A50" s="41" t="s">
        <v>100</v>
      </c>
      <c r="B50" s="42">
        <v>53009</v>
      </c>
      <c r="C50" s="42">
        <v>67858</v>
      </c>
      <c r="D50" s="42">
        <v>120867</v>
      </c>
      <c r="E50" s="42">
        <v>54693</v>
      </c>
      <c r="F50" s="42">
        <v>70764</v>
      </c>
      <c r="G50" s="42">
        <v>125457</v>
      </c>
      <c r="H50" s="42">
        <v>56563</v>
      </c>
      <c r="I50" s="42">
        <v>73886</v>
      </c>
      <c r="J50" s="42">
        <v>130449</v>
      </c>
      <c r="K50" s="42">
        <v>58598</v>
      </c>
      <c r="L50" s="42">
        <v>77187</v>
      </c>
      <c r="M50" s="42">
        <v>135785</v>
      </c>
      <c r="N50" s="42">
        <v>60777</v>
      </c>
      <c r="O50" s="42">
        <v>80688</v>
      </c>
      <c r="P50" s="42">
        <v>141465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34">
      <c r="A51" s="41" t="s">
        <v>110</v>
      </c>
      <c r="B51" s="42">
        <v>60384</v>
      </c>
      <c r="C51" s="42">
        <v>77850</v>
      </c>
      <c r="D51" s="42">
        <v>138234</v>
      </c>
      <c r="E51" s="42">
        <v>60921</v>
      </c>
      <c r="F51" s="42">
        <v>79983</v>
      </c>
      <c r="G51" s="42">
        <v>140904</v>
      </c>
      <c r="H51" s="42">
        <v>61719</v>
      </c>
      <c r="I51" s="42">
        <v>82474</v>
      </c>
      <c r="J51" s="42">
        <v>144193</v>
      </c>
      <c r="K51" s="42">
        <v>62754</v>
      </c>
      <c r="L51" s="42">
        <v>85306</v>
      </c>
      <c r="M51" s="42">
        <v>148060</v>
      </c>
      <c r="N51" s="42">
        <v>64039</v>
      </c>
      <c r="O51" s="42">
        <v>88502</v>
      </c>
      <c r="P51" s="42">
        <v>152541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1:34">
      <c r="A52" s="43" t="s">
        <v>166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1:34" ht="15">
      <c r="A53" s="196"/>
      <c r="B53" s="47"/>
      <c r="C53" s="4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34" ht="15">
      <c r="A54" s="358" t="s">
        <v>82</v>
      </c>
      <c r="B54" s="47"/>
      <c r="C54" s="4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</row>
    <row r="55" spans="1:34" ht="21" customHeight="1">
      <c r="A55" s="521" t="s">
        <v>179</v>
      </c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</row>
    <row r="56" spans="1:34" ht="15">
      <c r="A56" s="521" t="s">
        <v>181</v>
      </c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  <c r="P56" s="521"/>
      <c r="Q56" s="521"/>
      <c r="R56" s="521"/>
      <c r="S56" s="521"/>
    </row>
    <row r="57" spans="1:34">
      <c r="A57" s="525" t="s">
        <v>157</v>
      </c>
      <c r="B57" s="525"/>
      <c r="C57" s="525"/>
      <c r="D57" s="525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</row>
    <row r="58" spans="1:34">
      <c r="A58" s="461"/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</row>
    <row r="59" spans="1:34" ht="15">
      <c r="A59" s="522" t="s">
        <v>83</v>
      </c>
      <c r="B59" s="524">
        <v>2010</v>
      </c>
      <c r="C59" s="524"/>
      <c r="D59" s="524"/>
      <c r="E59" s="519">
        <v>2011</v>
      </c>
      <c r="F59" s="519"/>
      <c r="G59" s="519"/>
      <c r="H59" s="519">
        <v>2012</v>
      </c>
      <c r="I59" s="519"/>
      <c r="J59" s="519"/>
      <c r="K59" s="519">
        <v>2013</v>
      </c>
      <c r="L59" s="519"/>
      <c r="M59" s="519"/>
      <c r="N59" s="519">
        <v>2014</v>
      </c>
      <c r="O59" s="519"/>
      <c r="P59" s="519"/>
      <c r="Q59" s="519">
        <v>2015</v>
      </c>
      <c r="R59" s="519"/>
      <c r="S59" s="519"/>
      <c r="U59" s="179" t="s">
        <v>149</v>
      </c>
    </row>
    <row r="60" spans="1:34" ht="15">
      <c r="A60" s="522"/>
      <c r="B60" s="36" t="s">
        <v>60</v>
      </c>
      <c r="C60" s="36" t="s">
        <v>61</v>
      </c>
      <c r="D60" s="36" t="s">
        <v>44</v>
      </c>
      <c r="E60" s="36" t="s">
        <v>60</v>
      </c>
      <c r="F60" s="36" t="s">
        <v>61</v>
      </c>
      <c r="G60" s="36" t="s">
        <v>44</v>
      </c>
      <c r="H60" s="36" t="s">
        <v>60</v>
      </c>
      <c r="I60" s="36" t="s">
        <v>61</v>
      </c>
      <c r="J60" s="36" t="s">
        <v>44</v>
      </c>
      <c r="K60" s="36" t="s">
        <v>60</v>
      </c>
      <c r="L60" s="36" t="s">
        <v>61</v>
      </c>
      <c r="M60" s="36" t="s">
        <v>44</v>
      </c>
      <c r="N60" s="36" t="s">
        <v>60</v>
      </c>
      <c r="O60" s="36" t="s">
        <v>61</v>
      </c>
      <c r="P60" s="36" t="s">
        <v>44</v>
      </c>
      <c r="Q60" s="36" t="s">
        <v>60</v>
      </c>
      <c r="R60" s="36" t="s">
        <v>61</v>
      </c>
      <c r="S60" s="36" t="s">
        <v>44</v>
      </c>
    </row>
    <row r="61" spans="1:34" ht="15">
      <c r="A61" s="460" t="s">
        <v>102</v>
      </c>
      <c r="B61" s="39">
        <v>2832836</v>
      </c>
      <c r="C61" s="39">
        <v>2766780</v>
      </c>
      <c r="D61" s="39">
        <v>5599616</v>
      </c>
      <c r="E61" s="39">
        <v>2867056</v>
      </c>
      <c r="F61" s="39">
        <v>2802747</v>
      </c>
      <c r="G61" s="39">
        <v>5669803</v>
      </c>
      <c r="H61" s="39">
        <v>2901475</v>
      </c>
      <c r="I61" s="39">
        <v>2838848</v>
      </c>
      <c r="J61" s="39">
        <v>5740323</v>
      </c>
      <c r="K61" s="39">
        <v>2935890</v>
      </c>
      <c r="L61" s="39">
        <v>2874975</v>
      </c>
      <c r="M61" s="39">
        <v>5810865</v>
      </c>
      <c r="N61" s="39">
        <v>2970355</v>
      </c>
      <c r="O61" s="39">
        <v>2911236</v>
      </c>
      <c r="P61" s="39">
        <v>5881591</v>
      </c>
      <c r="Q61" s="39">
        <v>3004860</v>
      </c>
      <c r="R61" s="39">
        <v>2947600</v>
      </c>
      <c r="S61" s="39">
        <v>5952460</v>
      </c>
    </row>
    <row r="62" spans="1:34">
      <c r="A62" s="41" t="s">
        <v>84</v>
      </c>
      <c r="B62" s="42">
        <v>71828</v>
      </c>
      <c r="C62" s="42">
        <v>69290</v>
      </c>
      <c r="D62" s="42">
        <v>141118</v>
      </c>
      <c r="E62" s="42">
        <v>71279</v>
      </c>
      <c r="F62" s="42">
        <v>68865</v>
      </c>
      <c r="G62" s="42">
        <v>140144</v>
      </c>
      <c r="H62" s="42">
        <v>70658</v>
      </c>
      <c r="I62" s="42">
        <v>68369</v>
      </c>
      <c r="J62" s="42">
        <v>139027</v>
      </c>
      <c r="K62" s="42">
        <v>70065</v>
      </c>
      <c r="L62" s="42">
        <v>67826</v>
      </c>
      <c r="M62" s="42">
        <v>137891</v>
      </c>
      <c r="N62" s="42">
        <v>69509</v>
      </c>
      <c r="O62" s="42">
        <v>67328</v>
      </c>
      <c r="P62" s="42">
        <v>136837</v>
      </c>
      <c r="Q62" s="42">
        <v>68993</v>
      </c>
      <c r="R62" s="42">
        <v>66866</v>
      </c>
      <c r="S62" s="42">
        <v>135859</v>
      </c>
    </row>
    <row r="63" spans="1:34">
      <c r="A63" s="41" t="s">
        <v>103</v>
      </c>
      <c r="B63" s="42">
        <v>284224</v>
      </c>
      <c r="C63" s="42">
        <v>271886</v>
      </c>
      <c r="D63" s="42">
        <v>556110</v>
      </c>
      <c r="E63" s="42">
        <v>283911</v>
      </c>
      <c r="F63" s="42">
        <v>271653</v>
      </c>
      <c r="G63" s="42">
        <v>555564</v>
      </c>
      <c r="H63" s="42">
        <v>282988</v>
      </c>
      <c r="I63" s="42">
        <v>270956</v>
      </c>
      <c r="J63" s="42">
        <v>553944</v>
      </c>
      <c r="K63" s="42">
        <v>281444</v>
      </c>
      <c r="L63" s="42">
        <v>269773</v>
      </c>
      <c r="M63" s="42">
        <v>551217</v>
      </c>
      <c r="N63" s="42">
        <v>279544</v>
      </c>
      <c r="O63" s="42">
        <v>268250</v>
      </c>
      <c r="P63" s="42">
        <v>547794</v>
      </c>
      <c r="Q63" s="42">
        <v>277484</v>
      </c>
      <c r="R63" s="42">
        <v>266564</v>
      </c>
      <c r="S63" s="42">
        <v>544048</v>
      </c>
    </row>
    <row r="64" spans="1:34">
      <c r="A64" s="41" t="s">
        <v>104</v>
      </c>
      <c r="B64" s="42">
        <v>344039</v>
      </c>
      <c r="C64" s="42">
        <v>328374</v>
      </c>
      <c r="D64" s="42">
        <v>672413</v>
      </c>
      <c r="E64" s="42">
        <v>345485</v>
      </c>
      <c r="F64" s="42">
        <v>329593</v>
      </c>
      <c r="G64" s="42">
        <v>675078</v>
      </c>
      <c r="H64" s="42">
        <v>346692</v>
      </c>
      <c r="I64" s="42">
        <v>330651</v>
      </c>
      <c r="J64" s="42">
        <v>677343</v>
      </c>
      <c r="K64" s="42">
        <v>347666</v>
      </c>
      <c r="L64" s="42">
        <v>331542</v>
      </c>
      <c r="M64" s="42">
        <v>679208</v>
      </c>
      <c r="N64" s="42">
        <v>348253</v>
      </c>
      <c r="O64" s="42">
        <v>332134</v>
      </c>
      <c r="P64" s="42">
        <v>680387</v>
      </c>
      <c r="Q64" s="42">
        <v>348316</v>
      </c>
      <c r="R64" s="42">
        <v>332320</v>
      </c>
      <c r="S64" s="42">
        <v>680636</v>
      </c>
    </row>
    <row r="65" spans="1:19">
      <c r="A65" s="41" t="s">
        <v>105</v>
      </c>
      <c r="B65" s="42">
        <v>319878</v>
      </c>
      <c r="C65" s="42">
        <v>304981</v>
      </c>
      <c r="D65" s="42">
        <v>624859</v>
      </c>
      <c r="E65" s="42">
        <v>322839</v>
      </c>
      <c r="F65" s="42">
        <v>307229</v>
      </c>
      <c r="G65" s="42">
        <v>630068</v>
      </c>
      <c r="H65" s="42">
        <v>325534</v>
      </c>
      <c r="I65" s="42">
        <v>309315</v>
      </c>
      <c r="J65" s="42">
        <v>634849</v>
      </c>
      <c r="K65" s="42">
        <v>327936</v>
      </c>
      <c r="L65" s="42">
        <v>311217</v>
      </c>
      <c r="M65" s="42">
        <v>639153</v>
      </c>
      <c r="N65" s="42">
        <v>330059</v>
      </c>
      <c r="O65" s="42">
        <v>312955</v>
      </c>
      <c r="P65" s="42">
        <v>643014</v>
      </c>
      <c r="Q65" s="42">
        <v>331908</v>
      </c>
      <c r="R65" s="42">
        <v>314525</v>
      </c>
      <c r="S65" s="42">
        <v>646433</v>
      </c>
    </row>
    <row r="66" spans="1:19">
      <c r="A66" s="41" t="s">
        <v>106</v>
      </c>
      <c r="B66" s="42">
        <v>278331</v>
      </c>
      <c r="C66" s="42">
        <v>265949</v>
      </c>
      <c r="D66" s="42">
        <v>544280</v>
      </c>
      <c r="E66" s="42">
        <v>282170</v>
      </c>
      <c r="F66" s="42">
        <v>268670</v>
      </c>
      <c r="G66" s="42">
        <v>550840</v>
      </c>
      <c r="H66" s="42">
        <v>285867</v>
      </c>
      <c r="I66" s="42">
        <v>271339</v>
      </c>
      <c r="J66" s="42">
        <v>557206</v>
      </c>
      <c r="K66" s="42">
        <v>289385</v>
      </c>
      <c r="L66" s="42">
        <v>273925</v>
      </c>
      <c r="M66" s="42">
        <v>563310</v>
      </c>
      <c r="N66" s="42">
        <v>292689</v>
      </c>
      <c r="O66" s="42">
        <v>276421</v>
      </c>
      <c r="P66" s="42">
        <v>569110</v>
      </c>
      <c r="Q66" s="42">
        <v>295807</v>
      </c>
      <c r="R66" s="42">
        <v>278819</v>
      </c>
      <c r="S66" s="42">
        <v>574626</v>
      </c>
    </row>
    <row r="67" spans="1:19">
      <c r="A67" s="41" t="s">
        <v>107</v>
      </c>
      <c r="B67" s="42">
        <v>234398</v>
      </c>
      <c r="C67" s="42">
        <v>227949</v>
      </c>
      <c r="D67" s="42">
        <v>462347</v>
      </c>
      <c r="E67" s="42">
        <v>237919</v>
      </c>
      <c r="F67" s="42">
        <v>230266</v>
      </c>
      <c r="G67" s="42">
        <v>468185</v>
      </c>
      <c r="H67" s="42">
        <v>241505</v>
      </c>
      <c r="I67" s="42">
        <v>232703</v>
      </c>
      <c r="J67" s="42">
        <v>474208</v>
      </c>
      <c r="K67" s="42">
        <v>245143</v>
      </c>
      <c r="L67" s="42">
        <v>235281</v>
      </c>
      <c r="M67" s="42">
        <v>480424</v>
      </c>
      <c r="N67" s="42">
        <v>248825</v>
      </c>
      <c r="O67" s="42">
        <v>237962</v>
      </c>
      <c r="P67" s="42">
        <v>486787</v>
      </c>
      <c r="Q67" s="42">
        <v>252530</v>
      </c>
      <c r="R67" s="42">
        <v>240694</v>
      </c>
      <c r="S67" s="42">
        <v>493224</v>
      </c>
    </row>
    <row r="68" spans="1:19">
      <c r="A68" s="41" t="s">
        <v>108</v>
      </c>
      <c r="B68" s="42">
        <v>201520</v>
      </c>
      <c r="C68" s="42">
        <v>203110</v>
      </c>
      <c r="D68" s="42">
        <v>404630</v>
      </c>
      <c r="E68" s="42">
        <v>204954</v>
      </c>
      <c r="F68" s="42">
        <v>205459</v>
      </c>
      <c r="G68" s="42">
        <v>410413</v>
      </c>
      <c r="H68" s="42">
        <v>208387</v>
      </c>
      <c r="I68" s="42">
        <v>207752</v>
      </c>
      <c r="J68" s="42">
        <v>416139</v>
      </c>
      <c r="K68" s="42">
        <v>211826</v>
      </c>
      <c r="L68" s="42">
        <v>210030</v>
      </c>
      <c r="M68" s="42">
        <v>421856</v>
      </c>
      <c r="N68" s="42">
        <v>215291</v>
      </c>
      <c r="O68" s="42">
        <v>212342</v>
      </c>
      <c r="P68" s="42">
        <v>427633</v>
      </c>
      <c r="Q68" s="42">
        <v>218779</v>
      </c>
      <c r="R68" s="42">
        <v>214726</v>
      </c>
      <c r="S68" s="42">
        <v>433505</v>
      </c>
    </row>
    <row r="69" spans="1:19">
      <c r="A69" s="41" t="s">
        <v>109</v>
      </c>
      <c r="B69" s="42">
        <v>178350</v>
      </c>
      <c r="C69" s="42">
        <v>184696</v>
      </c>
      <c r="D69" s="42">
        <v>363046</v>
      </c>
      <c r="E69" s="42">
        <v>181973</v>
      </c>
      <c r="F69" s="42">
        <v>187961</v>
      </c>
      <c r="G69" s="42">
        <v>369934</v>
      </c>
      <c r="H69" s="42">
        <v>185650</v>
      </c>
      <c r="I69" s="42">
        <v>191046</v>
      </c>
      <c r="J69" s="42">
        <v>376696</v>
      </c>
      <c r="K69" s="42">
        <v>189357</v>
      </c>
      <c r="L69" s="42">
        <v>193944</v>
      </c>
      <c r="M69" s="42">
        <v>383301</v>
      </c>
      <c r="N69" s="42">
        <v>193056</v>
      </c>
      <c r="O69" s="42">
        <v>196688</v>
      </c>
      <c r="P69" s="42">
        <v>389744</v>
      </c>
      <c r="Q69" s="42">
        <v>196736</v>
      </c>
      <c r="R69" s="42">
        <v>199336</v>
      </c>
      <c r="S69" s="42">
        <v>396072</v>
      </c>
    </row>
    <row r="70" spans="1:19">
      <c r="A70" s="41" t="s">
        <v>92</v>
      </c>
      <c r="B70" s="42">
        <v>159669</v>
      </c>
      <c r="C70" s="42">
        <v>164314</v>
      </c>
      <c r="D70" s="42">
        <v>323983</v>
      </c>
      <c r="E70" s="42">
        <v>162781</v>
      </c>
      <c r="F70" s="42">
        <v>167877</v>
      </c>
      <c r="G70" s="42">
        <v>330658</v>
      </c>
      <c r="H70" s="42">
        <v>166051</v>
      </c>
      <c r="I70" s="42">
        <v>171512</v>
      </c>
      <c r="J70" s="42">
        <v>337563</v>
      </c>
      <c r="K70" s="42">
        <v>169486</v>
      </c>
      <c r="L70" s="42">
        <v>175177</v>
      </c>
      <c r="M70" s="42">
        <v>344663</v>
      </c>
      <c r="N70" s="42">
        <v>173096</v>
      </c>
      <c r="O70" s="42">
        <v>178832</v>
      </c>
      <c r="P70" s="42">
        <v>351928</v>
      </c>
      <c r="Q70" s="42">
        <v>176841</v>
      </c>
      <c r="R70" s="42">
        <v>182420</v>
      </c>
      <c r="S70" s="42">
        <v>359261</v>
      </c>
    </row>
    <row r="71" spans="1:19">
      <c r="A71" s="41" t="s">
        <v>93</v>
      </c>
      <c r="B71" s="42">
        <v>142036</v>
      </c>
      <c r="C71" s="42">
        <v>142810</v>
      </c>
      <c r="D71" s="42">
        <v>284846</v>
      </c>
      <c r="E71" s="42">
        <v>144530</v>
      </c>
      <c r="F71" s="42">
        <v>145908</v>
      </c>
      <c r="G71" s="42">
        <v>290438</v>
      </c>
      <c r="H71" s="42">
        <v>147113</v>
      </c>
      <c r="I71" s="42">
        <v>149135</v>
      </c>
      <c r="J71" s="42">
        <v>296248</v>
      </c>
      <c r="K71" s="42">
        <v>149824</v>
      </c>
      <c r="L71" s="42">
        <v>152485</v>
      </c>
      <c r="M71" s="42">
        <v>302309</v>
      </c>
      <c r="N71" s="42">
        <v>152702</v>
      </c>
      <c r="O71" s="42">
        <v>155972</v>
      </c>
      <c r="P71" s="42">
        <v>308674</v>
      </c>
      <c r="Q71" s="42">
        <v>155766</v>
      </c>
      <c r="R71" s="42">
        <v>159583</v>
      </c>
      <c r="S71" s="42">
        <v>315349</v>
      </c>
    </row>
    <row r="72" spans="1:19">
      <c r="A72" s="41" t="s">
        <v>94</v>
      </c>
      <c r="B72" s="42">
        <v>124401</v>
      </c>
      <c r="C72" s="42">
        <v>123601</v>
      </c>
      <c r="D72" s="42">
        <v>248002</v>
      </c>
      <c r="E72" s="42">
        <v>126910</v>
      </c>
      <c r="F72" s="42">
        <v>126688</v>
      </c>
      <c r="G72" s="42">
        <v>253598</v>
      </c>
      <c r="H72" s="42">
        <v>129384</v>
      </c>
      <c r="I72" s="42">
        <v>129757</v>
      </c>
      <c r="J72" s="42">
        <v>259141</v>
      </c>
      <c r="K72" s="42">
        <v>131856</v>
      </c>
      <c r="L72" s="42">
        <v>132818</v>
      </c>
      <c r="M72" s="42">
        <v>264674</v>
      </c>
      <c r="N72" s="42">
        <v>134343</v>
      </c>
      <c r="O72" s="42">
        <v>135896</v>
      </c>
      <c r="P72" s="42">
        <v>270239</v>
      </c>
      <c r="Q72" s="42">
        <v>136863</v>
      </c>
      <c r="R72" s="42">
        <v>139021</v>
      </c>
      <c r="S72" s="42">
        <v>275884</v>
      </c>
    </row>
    <row r="73" spans="1:19">
      <c r="A73" s="41" t="s">
        <v>95</v>
      </c>
      <c r="B73" s="42">
        <v>107744</v>
      </c>
      <c r="C73" s="42">
        <v>106703</v>
      </c>
      <c r="D73" s="42">
        <v>214447</v>
      </c>
      <c r="E73" s="42">
        <v>110450</v>
      </c>
      <c r="F73" s="42">
        <v>109996</v>
      </c>
      <c r="G73" s="42">
        <v>220446</v>
      </c>
      <c r="H73" s="42">
        <v>113145</v>
      </c>
      <c r="I73" s="42">
        <v>113288</v>
      </c>
      <c r="J73" s="42">
        <v>226433</v>
      </c>
      <c r="K73" s="42">
        <v>115818</v>
      </c>
      <c r="L73" s="42">
        <v>116583</v>
      </c>
      <c r="M73" s="42">
        <v>232401</v>
      </c>
      <c r="N73" s="42">
        <v>118456</v>
      </c>
      <c r="O73" s="42">
        <v>119867</v>
      </c>
      <c r="P73" s="42">
        <v>238323</v>
      </c>
      <c r="Q73" s="42">
        <v>121060</v>
      </c>
      <c r="R73" s="42">
        <v>123140</v>
      </c>
      <c r="S73" s="42">
        <v>244200</v>
      </c>
    </row>
    <row r="74" spans="1:19">
      <c r="A74" s="41" t="s">
        <v>96</v>
      </c>
      <c r="B74" s="42">
        <v>93201</v>
      </c>
      <c r="C74" s="42">
        <v>91575</v>
      </c>
      <c r="D74" s="42">
        <v>184776</v>
      </c>
      <c r="E74" s="42">
        <v>95682</v>
      </c>
      <c r="F74" s="42">
        <v>94562</v>
      </c>
      <c r="G74" s="42">
        <v>190244</v>
      </c>
      <c r="H74" s="42">
        <v>98264</v>
      </c>
      <c r="I74" s="42">
        <v>97684</v>
      </c>
      <c r="J74" s="42">
        <v>195948</v>
      </c>
      <c r="K74" s="42">
        <v>100947</v>
      </c>
      <c r="L74" s="42">
        <v>100937</v>
      </c>
      <c r="M74" s="42">
        <v>201884</v>
      </c>
      <c r="N74" s="42">
        <v>103679</v>
      </c>
      <c r="O74" s="42">
        <v>104285</v>
      </c>
      <c r="P74" s="42">
        <v>207964</v>
      </c>
      <c r="Q74" s="42">
        <v>106483</v>
      </c>
      <c r="R74" s="42">
        <v>107722</v>
      </c>
      <c r="S74" s="42">
        <v>214205</v>
      </c>
    </row>
    <row r="75" spans="1:19">
      <c r="A75" s="41" t="s">
        <v>97</v>
      </c>
      <c r="B75" s="42">
        <v>80713</v>
      </c>
      <c r="C75" s="42">
        <v>78813</v>
      </c>
      <c r="D75" s="42">
        <v>159526</v>
      </c>
      <c r="E75" s="42">
        <v>82684</v>
      </c>
      <c r="F75" s="42">
        <v>81240</v>
      </c>
      <c r="G75" s="42">
        <v>163924</v>
      </c>
      <c r="H75" s="42">
        <v>84772</v>
      </c>
      <c r="I75" s="42">
        <v>83802</v>
      </c>
      <c r="J75" s="42">
        <v>168574</v>
      </c>
      <c r="K75" s="42">
        <v>86998</v>
      </c>
      <c r="L75" s="42">
        <v>86527</v>
      </c>
      <c r="M75" s="42">
        <v>173525</v>
      </c>
      <c r="N75" s="42">
        <v>89365</v>
      </c>
      <c r="O75" s="42">
        <v>89415</v>
      </c>
      <c r="P75" s="42">
        <v>178780</v>
      </c>
      <c r="Q75" s="42">
        <v>91862</v>
      </c>
      <c r="R75" s="42">
        <v>92450</v>
      </c>
      <c r="S75" s="42">
        <v>184312</v>
      </c>
    </row>
    <row r="76" spans="1:19">
      <c r="A76" s="41" t="s">
        <v>98</v>
      </c>
      <c r="B76" s="42">
        <v>68066</v>
      </c>
      <c r="C76" s="42">
        <v>66298</v>
      </c>
      <c r="D76" s="42">
        <v>134364</v>
      </c>
      <c r="E76" s="42">
        <v>69561</v>
      </c>
      <c r="F76" s="42">
        <v>68328</v>
      </c>
      <c r="G76" s="42">
        <v>137889</v>
      </c>
      <c r="H76" s="42">
        <v>71175</v>
      </c>
      <c r="I76" s="42">
        <v>70439</v>
      </c>
      <c r="J76" s="42">
        <v>141614</v>
      </c>
      <c r="K76" s="42">
        <v>72888</v>
      </c>
      <c r="L76" s="42">
        <v>72636</v>
      </c>
      <c r="M76" s="42">
        <v>145524</v>
      </c>
      <c r="N76" s="42">
        <v>74714</v>
      </c>
      <c r="O76" s="42">
        <v>74931</v>
      </c>
      <c r="P76" s="42">
        <v>149645</v>
      </c>
      <c r="Q76" s="42">
        <v>76656</v>
      </c>
      <c r="R76" s="42">
        <v>77361</v>
      </c>
      <c r="S76" s="42">
        <v>154017</v>
      </c>
    </row>
    <row r="77" spans="1:19">
      <c r="A77" s="41" t="s">
        <v>99</v>
      </c>
      <c r="B77" s="42">
        <v>53980</v>
      </c>
      <c r="C77" s="42">
        <v>52056</v>
      </c>
      <c r="D77" s="42">
        <v>106036</v>
      </c>
      <c r="E77" s="42">
        <v>54908</v>
      </c>
      <c r="F77" s="42">
        <v>53650</v>
      </c>
      <c r="G77" s="42">
        <v>108558</v>
      </c>
      <c r="H77" s="42">
        <v>55968</v>
      </c>
      <c r="I77" s="42">
        <v>55342</v>
      </c>
      <c r="J77" s="42">
        <v>111310</v>
      </c>
      <c r="K77" s="42">
        <v>57150</v>
      </c>
      <c r="L77" s="42">
        <v>57122</v>
      </c>
      <c r="M77" s="42">
        <v>114272</v>
      </c>
      <c r="N77" s="42">
        <v>58439</v>
      </c>
      <c r="O77" s="42">
        <v>58993</v>
      </c>
      <c r="P77" s="42">
        <v>117432</v>
      </c>
      <c r="Q77" s="42">
        <v>59835</v>
      </c>
      <c r="R77" s="42">
        <v>60934</v>
      </c>
      <c r="S77" s="42">
        <v>120769</v>
      </c>
    </row>
    <row r="78" spans="1:19">
      <c r="A78" s="41" t="s">
        <v>100</v>
      </c>
      <c r="B78" s="42">
        <v>39642</v>
      </c>
      <c r="C78" s="42">
        <v>37656</v>
      </c>
      <c r="D78" s="42">
        <v>77298</v>
      </c>
      <c r="E78" s="42">
        <v>39929</v>
      </c>
      <c r="F78" s="42">
        <v>38574</v>
      </c>
      <c r="G78" s="42">
        <v>78503</v>
      </c>
      <c r="H78" s="42">
        <v>40347</v>
      </c>
      <c r="I78" s="42">
        <v>39629</v>
      </c>
      <c r="J78" s="42">
        <v>79976</v>
      </c>
      <c r="K78" s="42">
        <v>40863</v>
      </c>
      <c r="L78" s="42">
        <v>40813</v>
      </c>
      <c r="M78" s="42">
        <v>81676</v>
      </c>
      <c r="N78" s="42">
        <v>41507</v>
      </c>
      <c r="O78" s="42">
        <v>42104</v>
      </c>
      <c r="P78" s="42">
        <v>83611</v>
      </c>
      <c r="Q78" s="42">
        <v>42265</v>
      </c>
      <c r="R78" s="42">
        <v>43514</v>
      </c>
      <c r="S78" s="42">
        <v>85779</v>
      </c>
    </row>
    <row r="79" spans="1:19">
      <c r="A79" s="41" t="s">
        <v>110</v>
      </c>
      <c r="B79" s="42">
        <v>50816</v>
      </c>
      <c r="C79" s="42">
        <v>46719</v>
      </c>
      <c r="D79" s="42">
        <v>97535</v>
      </c>
      <c r="E79" s="42">
        <v>49091</v>
      </c>
      <c r="F79" s="42">
        <v>46228</v>
      </c>
      <c r="G79" s="42">
        <v>95319</v>
      </c>
      <c r="H79" s="42">
        <v>47975</v>
      </c>
      <c r="I79" s="42">
        <v>46129</v>
      </c>
      <c r="J79" s="42">
        <v>94104</v>
      </c>
      <c r="K79" s="42">
        <v>47238</v>
      </c>
      <c r="L79" s="42">
        <v>46339</v>
      </c>
      <c r="M79" s="42">
        <v>93577</v>
      </c>
      <c r="N79" s="42">
        <v>46828</v>
      </c>
      <c r="O79" s="42">
        <v>46861</v>
      </c>
      <c r="P79" s="42">
        <v>93689</v>
      </c>
      <c r="Q79" s="42">
        <v>46676</v>
      </c>
      <c r="R79" s="42">
        <v>47605</v>
      </c>
      <c r="S79" s="42">
        <v>94281</v>
      </c>
    </row>
    <row r="80" spans="1:19" ht="15" customHeight="1"/>
    <row r="81" spans="1:16" ht="19.5" customHeight="1">
      <c r="A81" s="46" t="s">
        <v>111</v>
      </c>
    </row>
    <row r="82" spans="1:16" ht="15">
      <c r="A82" s="522" t="s">
        <v>83</v>
      </c>
      <c r="B82" s="519">
        <v>2016</v>
      </c>
      <c r="C82" s="519"/>
      <c r="D82" s="519"/>
      <c r="E82" s="519">
        <v>2017</v>
      </c>
      <c r="F82" s="519"/>
      <c r="G82" s="519"/>
      <c r="H82" s="519">
        <v>2018</v>
      </c>
      <c r="I82" s="519"/>
      <c r="J82" s="519"/>
      <c r="K82" s="519">
        <v>2019</v>
      </c>
      <c r="L82" s="519"/>
      <c r="M82" s="519"/>
      <c r="N82" s="519">
        <v>2020</v>
      </c>
      <c r="O82" s="519"/>
      <c r="P82" s="519"/>
    </row>
    <row r="83" spans="1:16" ht="15">
      <c r="A83" s="522"/>
      <c r="B83" s="36" t="s">
        <v>60</v>
      </c>
      <c r="C83" s="36" t="s">
        <v>61</v>
      </c>
      <c r="D83" s="36" t="s">
        <v>44</v>
      </c>
      <c r="E83" s="36" t="s">
        <v>60</v>
      </c>
      <c r="F83" s="36" t="s">
        <v>61</v>
      </c>
      <c r="G83" s="36" t="s">
        <v>44</v>
      </c>
      <c r="H83" s="36" t="s">
        <v>60</v>
      </c>
      <c r="I83" s="36" t="s">
        <v>61</v>
      </c>
      <c r="J83" s="36" t="s">
        <v>44</v>
      </c>
      <c r="K83" s="100" t="s">
        <v>60</v>
      </c>
      <c r="L83" s="36" t="s">
        <v>61</v>
      </c>
      <c r="M83" s="36" t="s">
        <v>44</v>
      </c>
      <c r="N83" s="36" t="s">
        <v>60</v>
      </c>
      <c r="O83" s="36" t="s">
        <v>61</v>
      </c>
      <c r="P83" s="36" t="s">
        <v>44</v>
      </c>
    </row>
    <row r="84" spans="1:16" ht="15">
      <c r="A84" s="460" t="s">
        <v>102</v>
      </c>
      <c r="B84" s="39">
        <v>3039376</v>
      </c>
      <c r="C84" s="39">
        <v>2984174</v>
      </c>
      <c r="D84" s="39">
        <v>6023550</v>
      </c>
      <c r="E84" s="39">
        <v>3073992</v>
      </c>
      <c r="F84" s="39">
        <v>3020837</v>
      </c>
      <c r="G84" s="39">
        <v>6094829</v>
      </c>
      <c r="H84" s="39">
        <v>3108697</v>
      </c>
      <c r="I84" s="39">
        <v>3057503</v>
      </c>
      <c r="J84" s="39">
        <v>6166200</v>
      </c>
      <c r="K84" s="39">
        <v>3143571</v>
      </c>
      <c r="L84" s="39">
        <v>3094199</v>
      </c>
      <c r="M84" s="39">
        <v>6237770</v>
      </c>
      <c r="N84" s="39">
        <v>3178675</v>
      </c>
      <c r="O84" s="39">
        <v>3130837</v>
      </c>
      <c r="P84" s="39">
        <v>6309512</v>
      </c>
    </row>
    <row r="85" spans="1:16">
      <c r="A85" s="41" t="s">
        <v>84</v>
      </c>
      <c r="B85" s="42">
        <v>68507</v>
      </c>
      <c r="C85" s="42">
        <v>66437</v>
      </c>
      <c r="D85" s="42">
        <v>134944</v>
      </c>
      <c r="E85" s="42">
        <v>68060</v>
      </c>
      <c r="F85" s="42">
        <v>66047</v>
      </c>
      <c r="G85" s="42">
        <v>134107</v>
      </c>
      <c r="H85" s="42">
        <v>67645</v>
      </c>
      <c r="I85" s="42">
        <v>65680</v>
      </c>
      <c r="J85" s="42">
        <v>133325</v>
      </c>
      <c r="K85" s="42">
        <v>67266</v>
      </c>
      <c r="L85" s="42">
        <v>65342</v>
      </c>
      <c r="M85" s="42">
        <v>132608</v>
      </c>
      <c r="N85" s="42">
        <v>66921</v>
      </c>
      <c r="O85" s="42">
        <v>65039</v>
      </c>
      <c r="P85" s="42">
        <v>131960</v>
      </c>
    </row>
    <row r="86" spans="1:16">
      <c r="A86" s="41" t="s">
        <v>103</v>
      </c>
      <c r="B86" s="42">
        <v>275436</v>
      </c>
      <c r="C86" s="42">
        <v>264816</v>
      </c>
      <c r="D86" s="42">
        <v>540252</v>
      </c>
      <c r="E86" s="42">
        <v>273522</v>
      </c>
      <c r="F86" s="42">
        <v>263124</v>
      </c>
      <c r="G86" s="42">
        <v>536646</v>
      </c>
      <c r="H86" s="42">
        <v>271745</v>
      </c>
      <c r="I86" s="42">
        <v>261564</v>
      </c>
      <c r="J86" s="42">
        <v>533309</v>
      </c>
      <c r="K86" s="42">
        <v>270097</v>
      </c>
      <c r="L86" s="42">
        <v>260111</v>
      </c>
      <c r="M86" s="42">
        <v>530208</v>
      </c>
      <c r="N86" s="42">
        <v>268596</v>
      </c>
      <c r="O86" s="42">
        <v>258785</v>
      </c>
      <c r="P86" s="42">
        <v>527381</v>
      </c>
    </row>
    <row r="87" spans="1:16">
      <c r="A87" s="41" t="s">
        <v>104</v>
      </c>
      <c r="B87" s="42">
        <v>347776</v>
      </c>
      <c r="C87" s="42">
        <v>332047</v>
      </c>
      <c r="D87" s="42">
        <v>679823</v>
      </c>
      <c r="E87" s="42">
        <v>346584</v>
      </c>
      <c r="F87" s="42">
        <v>331250</v>
      </c>
      <c r="G87" s="42">
        <v>677834</v>
      </c>
      <c r="H87" s="42">
        <v>344837</v>
      </c>
      <c r="I87" s="42">
        <v>329948</v>
      </c>
      <c r="J87" s="42">
        <v>674785</v>
      </c>
      <c r="K87" s="42">
        <v>342797</v>
      </c>
      <c r="L87" s="42">
        <v>328335</v>
      </c>
      <c r="M87" s="42">
        <v>671132</v>
      </c>
      <c r="N87" s="42">
        <v>340653</v>
      </c>
      <c r="O87" s="42">
        <v>326571</v>
      </c>
      <c r="P87" s="42">
        <v>667224</v>
      </c>
    </row>
    <row r="88" spans="1:16">
      <c r="A88" s="41" t="s">
        <v>105</v>
      </c>
      <c r="B88" s="42">
        <v>333522</v>
      </c>
      <c r="C88" s="42">
        <v>315969</v>
      </c>
      <c r="D88" s="42">
        <v>649491</v>
      </c>
      <c r="E88" s="42">
        <v>334941</v>
      </c>
      <c r="F88" s="42">
        <v>317276</v>
      </c>
      <c r="G88" s="42">
        <v>652217</v>
      </c>
      <c r="H88" s="42">
        <v>336179</v>
      </c>
      <c r="I88" s="42">
        <v>318434</v>
      </c>
      <c r="J88" s="42">
        <v>654613</v>
      </c>
      <c r="K88" s="42">
        <v>337044</v>
      </c>
      <c r="L88" s="42">
        <v>319304</v>
      </c>
      <c r="M88" s="42">
        <v>656348</v>
      </c>
      <c r="N88" s="42">
        <v>337427</v>
      </c>
      <c r="O88" s="42">
        <v>319761</v>
      </c>
      <c r="P88" s="42">
        <v>657188</v>
      </c>
    </row>
    <row r="89" spans="1:16">
      <c r="A89" s="41" t="s">
        <v>106</v>
      </c>
      <c r="B89" s="42">
        <v>298717</v>
      </c>
      <c r="C89" s="42">
        <v>281107</v>
      </c>
      <c r="D89" s="42">
        <v>579824</v>
      </c>
      <c r="E89" s="42">
        <v>301424</v>
      </c>
      <c r="F89" s="42">
        <v>283283</v>
      </c>
      <c r="G89" s="42">
        <v>584707</v>
      </c>
      <c r="H89" s="42">
        <v>303894</v>
      </c>
      <c r="I89" s="42">
        <v>285310</v>
      </c>
      <c r="J89" s="42">
        <v>589204</v>
      </c>
      <c r="K89" s="42">
        <v>306142</v>
      </c>
      <c r="L89" s="42">
        <v>287198</v>
      </c>
      <c r="M89" s="42">
        <v>593340</v>
      </c>
      <c r="N89" s="42">
        <v>308184</v>
      </c>
      <c r="O89" s="42">
        <v>288933</v>
      </c>
      <c r="P89" s="42">
        <v>597117</v>
      </c>
    </row>
    <row r="90" spans="1:16">
      <c r="A90" s="41" t="s">
        <v>107</v>
      </c>
      <c r="B90" s="42">
        <v>256182</v>
      </c>
      <c r="C90" s="42">
        <v>243441</v>
      </c>
      <c r="D90" s="42">
        <v>499623</v>
      </c>
      <c r="E90" s="42">
        <v>259724</v>
      </c>
      <c r="F90" s="42">
        <v>246150</v>
      </c>
      <c r="G90" s="42">
        <v>505874</v>
      </c>
      <c r="H90" s="42">
        <v>263133</v>
      </c>
      <c r="I90" s="42">
        <v>248796</v>
      </c>
      <c r="J90" s="42">
        <v>511929</v>
      </c>
      <c r="K90" s="42">
        <v>266414</v>
      </c>
      <c r="L90" s="42">
        <v>251349</v>
      </c>
      <c r="M90" s="42">
        <v>517763</v>
      </c>
      <c r="N90" s="42">
        <v>269541</v>
      </c>
      <c r="O90" s="42">
        <v>253798</v>
      </c>
      <c r="P90" s="42">
        <v>523339</v>
      </c>
    </row>
    <row r="91" spans="1:16">
      <c r="A91" s="41" t="s">
        <v>108</v>
      </c>
      <c r="B91" s="42">
        <v>222325</v>
      </c>
      <c r="C91" s="42">
        <v>217229</v>
      </c>
      <c r="D91" s="42">
        <v>439554</v>
      </c>
      <c r="E91" s="42">
        <v>225926</v>
      </c>
      <c r="F91" s="42">
        <v>219856</v>
      </c>
      <c r="G91" s="42">
        <v>445782</v>
      </c>
      <c r="H91" s="42">
        <v>229592</v>
      </c>
      <c r="I91" s="42">
        <v>222604</v>
      </c>
      <c r="J91" s="42">
        <v>452196</v>
      </c>
      <c r="K91" s="42">
        <v>233321</v>
      </c>
      <c r="L91" s="42">
        <v>225424</v>
      </c>
      <c r="M91" s="42">
        <v>458745</v>
      </c>
      <c r="N91" s="42">
        <v>237063</v>
      </c>
      <c r="O91" s="42">
        <v>228285</v>
      </c>
      <c r="P91" s="42">
        <v>465348</v>
      </c>
    </row>
    <row r="92" spans="1:16">
      <c r="A92" s="41" t="s">
        <v>109</v>
      </c>
      <c r="B92" s="42">
        <v>200371</v>
      </c>
      <c r="C92" s="42">
        <v>201908</v>
      </c>
      <c r="D92" s="42">
        <v>402279</v>
      </c>
      <c r="E92" s="42">
        <v>204020</v>
      </c>
      <c r="F92" s="42">
        <v>204439</v>
      </c>
      <c r="G92" s="42">
        <v>408459</v>
      </c>
      <c r="H92" s="42">
        <v>207682</v>
      </c>
      <c r="I92" s="42">
        <v>206956</v>
      </c>
      <c r="J92" s="42">
        <v>414638</v>
      </c>
      <c r="K92" s="42">
        <v>211375</v>
      </c>
      <c r="L92" s="42">
        <v>209491</v>
      </c>
      <c r="M92" s="42">
        <v>420866</v>
      </c>
      <c r="N92" s="42">
        <v>215106</v>
      </c>
      <c r="O92" s="42">
        <v>212078</v>
      </c>
      <c r="P92" s="42">
        <v>427184</v>
      </c>
    </row>
    <row r="93" spans="1:16">
      <c r="A93" s="41" t="s">
        <v>92</v>
      </c>
      <c r="B93" s="42">
        <v>180716</v>
      </c>
      <c r="C93" s="42">
        <v>185880</v>
      </c>
      <c r="D93" s="42">
        <v>366596</v>
      </c>
      <c r="E93" s="42">
        <v>184664</v>
      </c>
      <c r="F93" s="42">
        <v>189189</v>
      </c>
      <c r="G93" s="42">
        <v>373853</v>
      </c>
      <c r="H93" s="42">
        <v>188654</v>
      </c>
      <c r="I93" s="42">
        <v>192295</v>
      </c>
      <c r="J93" s="42">
        <v>380949</v>
      </c>
      <c r="K93" s="42">
        <v>192639</v>
      </c>
      <c r="L93" s="42">
        <v>195238</v>
      </c>
      <c r="M93" s="42">
        <v>387877</v>
      </c>
      <c r="N93" s="42">
        <v>196596</v>
      </c>
      <c r="O93" s="42">
        <v>198053</v>
      </c>
      <c r="P93" s="42">
        <v>394649</v>
      </c>
    </row>
    <row r="94" spans="1:16">
      <c r="A94" s="41" t="s">
        <v>93</v>
      </c>
      <c r="B94" s="42">
        <v>159034</v>
      </c>
      <c r="C94" s="42">
        <v>163290</v>
      </c>
      <c r="D94" s="42">
        <v>322324</v>
      </c>
      <c r="E94" s="42">
        <v>162480</v>
      </c>
      <c r="F94" s="42">
        <v>167053</v>
      </c>
      <c r="G94" s="42">
        <v>329533</v>
      </c>
      <c r="H94" s="42">
        <v>166101</v>
      </c>
      <c r="I94" s="42">
        <v>170844</v>
      </c>
      <c r="J94" s="42">
        <v>336945</v>
      </c>
      <c r="K94" s="42">
        <v>169893</v>
      </c>
      <c r="L94" s="42">
        <v>174620</v>
      </c>
      <c r="M94" s="42">
        <v>344513</v>
      </c>
      <c r="N94" s="42">
        <v>173854</v>
      </c>
      <c r="O94" s="42">
        <v>178307</v>
      </c>
      <c r="P94" s="42">
        <v>352161</v>
      </c>
    </row>
    <row r="95" spans="1:16">
      <c r="A95" s="41" t="s">
        <v>94</v>
      </c>
      <c r="B95" s="42">
        <v>139444</v>
      </c>
      <c r="C95" s="42">
        <v>142247</v>
      </c>
      <c r="D95" s="42">
        <v>281691</v>
      </c>
      <c r="E95" s="42">
        <v>142130</v>
      </c>
      <c r="F95" s="42">
        <v>145603</v>
      </c>
      <c r="G95" s="42">
        <v>287733</v>
      </c>
      <c r="H95" s="42">
        <v>144963</v>
      </c>
      <c r="I95" s="42">
        <v>149090</v>
      </c>
      <c r="J95" s="42">
        <v>294053</v>
      </c>
      <c r="K95" s="42">
        <v>147954</v>
      </c>
      <c r="L95" s="42">
        <v>152696</v>
      </c>
      <c r="M95" s="42">
        <v>300650</v>
      </c>
      <c r="N95" s="42">
        <v>151158</v>
      </c>
      <c r="O95" s="42">
        <v>156404</v>
      </c>
      <c r="P95" s="42">
        <v>307562</v>
      </c>
    </row>
    <row r="96" spans="1:16">
      <c r="A96" s="41" t="s">
        <v>95</v>
      </c>
      <c r="B96" s="42">
        <v>123659</v>
      </c>
      <c r="C96" s="42">
        <v>126401</v>
      </c>
      <c r="D96" s="42">
        <v>250060</v>
      </c>
      <c r="E96" s="42">
        <v>126249</v>
      </c>
      <c r="F96" s="42">
        <v>129654</v>
      </c>
      <c r="G96" s="42">
        <v>255903</v>
      </c>
      <c r="H96" s="42">
        <v>128843</v>
      </c>
      <c r="I96" s="42">
        <v>132889</v>
      </c>
      <c r="J96" s="42">
        <v>261732</v>
      </c>
      <c r="K96" s="42">
        <v>131456</v>
      </c>
      <c r="L96" s="42">
        <v>136134</v>
      </c>
      <c r="M96" s="42">
        <v>267590</v>
      </c>
      <c r="N96" s="42">
        <v>134121</v>
      </c>
      <c r="O96" s="42">
        <v>139424</v>
      </c>
      <c r="P96" s="42">
        <v>273545</v>
      </c>
    </row>
    <row r="97" spans="1:16">
      <c r="A97" s="41" t="s">
        <v>96</v>
      </c>
      <c r="B97" s="42">
        <v>109304</v>
      </c>
      <c r="C97" s="42">
        <v>111213</v>
      </c>
      <c r="D97" s="42">
        <v>220517</v>
      </c>
      <c r="E97" s="42">
        <v>112137</v>
      </c>
      <c r="F97" s="42">
        <v>114719</v>
      </c>
      <c r="G97" s="42">
        <v>226856</v>
      </c>
      <c r="H97" s="42">
        <v>114961</v>
      </c>
      <c r="I97" s="42">
        <v>118217</v>
      </c>
      <c r="J97" s="42">
        <v>233178</v>
      </c>
      <c r="K97" s="42">
        <v>117758</v>
      </c>
      <c r="L97" s="42">
        <v>121718</v>
      </c>
      <c r="M97" s="42">
        <v>239476</v>
      </c>
      <c r="N97" s="42">
        <v>120550</v>
      </c>
      <c r="O97" s="42">
        <v>125189</v>
      </c>
      <c r="P97" s="42">
        <v>245739</v>
      </c>
    </row>
    <row r="98" spans="1:16">
      <c r="A98" s="41" t="s">
        <v>97</v>
      </c>
      <c r="B98" s="42">
        <v>94478</v>
      </c>
      <c r="C98" s="42">
        <v>95642</v>
      </c>
      <c r="D98" s="42">
        <v>190120</v>
      </c>
      <c r="E98" s="42">
        <v>97203</v>
      </c>
      <c r="F98" s="42">
        <v>98982</v>
      </c>
      <c r="G98" s="42">
        <v>196185</v>
      </c>
      <c r="H98" s="42">
        <v>100021</v>
      </c>
      <c r="I98" s="42">
        <v>102455</v>
      </c>
      <c r="J98" s="42">
        <v>202476</v>
      </c>
      <c r="K98" s="42">
        <v>102935</v>
      </c>
      <c r="L98" s="42">
        <v>106026</v>
      </c>
      <c r="M98" s="42">
        <v>208961</v>
      </c>
      <c r="N98" s="42">
        <v>105903</v>
      </c>
      <c r="O98" s="42">
        <v>109688</v>
      </c>
      <c r="P98" s="42">
        <v>215591</v>
      </c>
    </row>
    <row r="99" spans="1:16">
      <c r="A99" s="41" t="s">
        <v>98</v>
      </c>
      <c r="B99" s="42">
        <v>78722</v>
      </c>
      <c r="C99" s="42">
        <v>79930</v>
      </c>
      <c r="D99" s="42">
        <v>158652</v>
      </c>
      <c r="E99" s="42">
        <v>80910</v>
      </c>
      <c r="F99" s="42">
        <v>82648</v>
      </c>
      <c r="G99" s="42">
        <v>163558</v>
      </c>
      <c r="H99" s="42">
        <v>83235</v>
      </c>
      <c r="I99" s="42">
        <v>85519</v>
      </c>
      <c r="J99" s="42">
        <v>168754</v>
      </c>
      <c r="K99" s="42">
        <v>85707</v>
      </c>
      <c r="L99" s="42">
        <v>88557</v>
      </c>
      <c r="M99" s="42">
        <v>174264</v>
      </c>
      <c r="N99" s="42">
        <v>88298</v>
      </c>
      <c r="O99" s="42">
        <v>91750</v>
      </c>
      <c r="P99" s="42">
        <v>180048</v>
      </c>
    </row>
    <row r="100" spans="1:16">
      <c r="A100" s="41" t="s">
        <v>99</v>
      </c>
      <c r="B100" s="42">
        <v>61341</v>
      </c>
      <c r="C100" s="42">
        <v>62966</v>
      </c>
      <c r="D100" s="42">
        <v>124307</v>
      </c>
      <c r="E100" s="42">
        <v>62939</v>
      </c>
      <c r="F100" s="42">
        <v>65086</v>
      </c>
      <c r="G100" s="42">
        <v>128025</v>
      </c>
      <c r="H100" s="42">
        <v>64641</v>
      </c>
      <c r="I100" s="42">
        <v>67297</v>
      </c>
      <c r="J100" s="42">
        <v>131938</v>
      </c>
      <c r="K100" s="42">
        <v>66432</v>
      </c>
      <c r="L100" s="42">
        <v>69610</v>
      </c>
      <c r="M100" s="42">
        <v>136042</v>
      </c>
      <c r="N100" s="42">
        <v>68344</v>
      </c>
      <c r="O100" s="42">
        <v>72037</v>
      </c>
      <c r="P100" s="42">
        <v>140381</v>
      </c>
    </row>
    <row r="101" spans="1:16">
      <c r="A101" s="41" t="s">
        <v>100</v>
      </c>
      <c r="B101" s="42">
        <v>43131</v>
      </c>
      <c r="C101" s="42">
        <v>45016</v>
      </c>
      <c r="D101" s="42">
        <v>88147</v>
      </c>
      <c r="E101" s="42">
        <v>44107</v>
      </c>
      <c r="F101" s="42">
        <v>46628</v>
      </c>
      <c r="G101" s="42">
        <v>90735</v>
      </c>
      <c r="H101" s="42">
        <v>45175</v>
      </c>
      <c r="I101" s="42">
        <v>48313</v>
      </c>
      <c r="J101" s="42">
        <v>93488</v>
      </c>
      <c r="K101" s="42">
        <v>46342</v>
      </c>
      <c r="L101" s="42">
        <v>50076</v>
      </c>
      <c r="M101" s="42">
        <v>96418</v>
      </c>
      <c r="N101" s="42">
        <v>47605</v>
      </c>
      <c r="O101" s="42">
        <v>51907</v>
      </c>
      <c r="P101" s="42">
        <v>99512</v>
      </c>
    </row>
    <row r="102" spans="1:16">
      <c r="A102" s="41" t="s">
        <v>110</v>
      </c>
      <c r="B102" s="42">
        <v>46711</v>
      </c>
      <c r="C102" s="42">
        <v>48635</v>
      </c>
      <c r="D102" s="42">
        <v>95346</v>
      </c>
      <c r="E102" s="42">
        <v>46972</v>
      </c>
      <c r="F102" s="42">
        <v>49850</v>
      </c>
      <c r="G102" s="42">
        <v>96822</v>
      </c>
      <c r="H102" s="42">
        <v>47396</v>
      </c>
      <c r="I102" s="42">
        <v>51292</v>
      </c>
      <c r="J102" s="42">
        <v>98688</v>
      </c>
      <c r="K102" s="42">
        <v>47999</v>
      </c>
      <c r="L102" s="42">
        <v>52970</v>
      </c>
      <c r="M102" s="42">
        <v>100969</v>
      </c>
      <c r="N102" s="42">
        <v>48755</v>
      </c>
      <c r="O102" s="42">
        <v>54828</v>
      </c>
      <c r="P102" s="42">
        <v>103583</v>
      </c>
    </row>
    <row r="103" spans="1:16">
      <c r="A103" s="43" t="s">
        <v>167</v>
      </c>
    </row>
  </sheetData>
  <mergeCells count="32">
    <mergeCell ref="N31:P31"/>
    <mergeCell ref="A4:S4"/>
    <mergeCell ref="A5:S5"/>
    <mergeCell ref="A6:S6"/>
    <mergeCell ref="A8:A9"/>
    <mergeCell ref="B8:D8"/>
    <mergeCell ref="E8:G8"/>
    <mergeCell ref="H8:J8"/>
    <mergeCell ref="K8:M8"/>
    <mergeCell ref="N8:P8"/>
    <mergeCell ref="Q8:S8"/>
    <mergeCell ref="A31:A32"/>
    <mergeCell ref="B31:D31"/>
    <mergeCell ref="E31:G31"/>
    <mergeCell ref="H31:J31"/>
    <mergeCell ref="K31:M31"/>
    <mergeCell ref="N82:P82"/>
    <mergeCell ref="A55:S55"/>
    <mergeCell ref="A56:S56"/>
    <mergeCell ref="A57:S57"/>
    <mergeCell ref="A59:A60"/>
    <mergeCell ref="B59:D59"/>
    <mergeCell ref="E59:G59"/>
    <mergeCell ref="H59:J59"/>
    <mergeCell ref="K59:M59"/>
    <mergeCell ref="N59:P59"/>
    <mergeCell ref="Q59:S59"/>
    <mergeCell ref="A82:A83"/>
    <mergeCell ref="B82:D82"/>
    <mergeCell ref="E82:G82"/>
    <mergeCell ref="H82:J82"/>
    <mergeCell ref="K82:M82"/>
  </mergeCells>
  <hyperlinks>
    <hyperlink ref="U8" location="ÍNDICE!A13" display="ÍNDICE"/>
    <hyperlink ref="U59" location="ÍNDICE!A17" display="ÍNDICE"/>
  </hyperlinks>
  <printOptions horizontalCentered="1" verticalCentered="1"/>
  <pageMargins left="0.31496062992125984" right="0.31496062992125984" top="0.39370078740157483" bottom="0.39370078740157483" header="0.31496062992125984" footer="0"/>
  <pageSetup paperSize="9" scale="71" fitToHeight="0" orientation="landscape" r:id="rId1"/>
  <headerFooter scaleWithDoc="0" alignWithMargins="0">
    <oddHeader>&amp;R&amp;"Arial,Negrita"Compendio estadístico 2013 - Población y migración</oddHeader>
  </headerFooter>
  <rowBreaks count="2" manualBreakCount="2">
    <brk id="2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11</vt:i4>
      </vt:variant>
    </vt:vector>
  </HeadingPairs>
  <TitlesOfParts>
    <vt:vector size="37" baseType="lpstr">
      <vt:lpstr>ÍNDICE</vt:lpstr>
      <vt:lpstr>1.1.1 (2010-2011) </vt:lpstr>
      <vt:lpstr>1.1.1 (2012-2013)</vt:lpstr>
      <vt:lpstr>1.1.1 (2014-2015)</vt:lpstr>
      <vt:lpstr>1.1.1 (2016-2017)</vt:lpstr>
      <vt:lpstr>1.1.1 (2018-2019) </vt:lpstr>
      <vt:lpstr>1.1.1 (2020)</vt:lpstr>
      <vt:lpstr>1.1.2</vt:lpstr>
      <vt:lpstr>1.1.3</vt:lpstr>
      <vt:lpstr>1.1.4</vt:lpstr>
      <vt:lpstr>1.1.5 </vt:lpstr>
      <vt:lpstr>1.1.6</vt:lpstr>
      <vt:lpstr>1.1.7 </vt:lpstr>
      <vt:lpstr>1.2.1 </vt:lpstr>
      <vt:lpstr>1.2.2</vt:lpstr>
      <vt:lpstr>1.2.3</vt:lpstr>
      <vt:lpstr>1.3.1</vt:lpstr>
      <vt:lpstr>1.3.2</vt:lpstr>
      <vt:lpstr>1.3.3</vt:lpstr>
      <vt:lpstr>1.3.4</vt:lpstr>
      <vt:lpstr>1.3.5</vt:lpstr>
      <vt:lpstr>1.3.6</vt:lpstr>
      <vt:lpstr>1.3.7</vt:lpstr>
      <vt:lpstr>1.4.1</vt:lpstr>
      <vt:lpstr>1.4.2</vt:lpstr>
      <vt:lpstr>1.5.1 </vt:lpstr>
      <vt:lpstr>'1.2.2'!Área_de_impresión</vt:lpstr>
      <vt:lpstr>'1.2.3'!Área_de_impresión</vt:lpstr>
      <vt:lpstr>'1.3.2'!Área_de_impresión</vt:lpstr>
      <vt:lpstr>'1.3.3'!Área_de_impresión</vt:lpstr>
      <vt:lpstr>'1.3.4'!Área_de_impresión</vt:lpstr>
      <vt:lpstr>'1.3.5'!Área_de_impresión</vt:lpstr>
      <vt:lpstr>'1.3.6'!Área_de_impresión</vt:lpstr>
      <vt:lpstr>'1.3.7'!Área_de_impresión</vt:lpstr>
      <vt:lpstr>'1.4.1'!Área_de_impresión</vt:lpstr>
      <vt:lpstr>'1.5.1 '!Área_de_impresión</vt:lpstr>
      <vt:lpstr>'1.4.1'!Títulos_a_imprimir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Ana Rivadeneira</dc:creator>
  <cp:lastModifiedBy>INEC Bladimir Leon</cp:lastModifiedBy>
  <cp:lastPrinted>2015-09-26T18:21:47Z</cp:lastPrinted>
  <dcterms:created xsi:type="dcterms:W3CDTF">2014-05-21T22:16:44Z</dcterms:created>
  <dcterms:modified xsi:type="dcterms:W3CDTF">2015-11-13T14:55:10Z</dcterms:modified>
</cp:coreProperties>
</file>